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2"/>
  </bookViews>
  <sheets>
    <sheet name="КП Дети" sheetId="1" r:id="rId1"/>
    <sheet name="КП Юноши" sheetId="3" r:id="rId2"/>
    <sheet name="КП ОЗ И ПП &quot;В&quot; Дети" sheetId="4" r:id="rId3"/>
  </sheets>
  <definedNames>
    <definedName name="_xlnm._FilterDatabase" localSheetId="1" hidden="1">'КП Юноши'!$B$20:$R$24</definedName>
  </definedNames>
  <calcPr calcId="125725"/>
</workbook>
</file>

<file path=xl/calcChain.xml><?xml version="1.0" encoding="utf-8"?>
<calcChain xmlns="http://schemas.openxmlformats.org/spreadsheetml/2006/main">
  <c r="P22" i="1"/>
  <c r="Q22"/>
  <c r="R22" s="1"/>
  <c r="S22" s="1"/>
  <c r="P14"/>
  <c r="P21"/>
  <c r="P17"/>
  <c r="P19"/>
  <c r="P15"/>
  <c r="Q14"/>
  <c r="R14" s="1"/>
  <c r="S14" s="1"/>
  <c r="Q21"/>
  <c r="R21" s="1"/>
  <c r="S21" s="1"/>
  <c r="Q17"/>
  <c r="R17" s="1"/>
  <c r="S17" s="1"/>
  <c r="Q19"/>
  <c r="R19" s="1"/>
  <c r="S19" s="1"/>
  <c r="Q15"/>
  <c r="R15" s="1"/>
  <c r="S15" s="1"/>
  <c r="Q16"/>
  <c r="R16" s="1"/>
  <c r="S16" s="1"/>
  <c r="Q18" l="1"/>
  <c r="R18" s="1"/>
  <c r="S18" s="1"/>
  <c r="Q13"/>
  <c r="R13" s="1"/>
  <c r="S13" s="1"/>
  <c r="Q12"/>
  <c r="R12" s="1"/>
  <c r="S12" s="1"/>
  <c r="Q20"/>
  <c r="R20" s="1"/>
  <c r="S20" s="1"/>
</calcChain>
</file>

<file path=xl/sharedStrings.xml><?xml version="1.0" encoding="utf-8"?>
<sst xmlns="http://schemas.openxmlformats.org/spreadsheetml/2006/main" count="436" uniqueCount="253">
  <si>
    <t>ВЫЕЗДКА</t>
  </si>
  <si>
    <t>Технические результаты</t>
  </si>
  <si>
    <t>Столбец1</t>
  </si>
  <si>
    <t>Столбец2</t>
  </si>
  <si>
    <t>Столбец3</t>
  </si>
  <si>
    <t>Фамилия, имя всадника</t>
  </si>
  <si>
    <t>Кличка лошади</t>
  </si>
  <si>
    <t>Владелец</t>
  </si>
  <si>
    <t>Команда, регион</t>
  </si>
  <si>
    <t>Баллы</t>
  </si>
  <si>
    <t>%</t>
  </si>
  <si>
    <t>С</t>
  </si>
  <si>
    <t>Всего          баллов</t>
  </si>
  <si>
    <t>Средний            %</t>
  </si>
  <si>
    <t>Вып.               норм.</t>
  </si>
  <si>
    <t>Главный судья</t>
  </si>
  <si>
    <t>%.</t>
  </si>
  <si>
    <t>Балл ы</t>
  </si>
  <si>
    <t>Бал лы</t>
  </si>
  <si>
    <t>% .</t>
  </si>
  <si>
    <t>МЕСТО</t>
  </si>
  <si>
    <t>Штраф за                 ошибки %</t>
  </si>
  <si>
    <t>Прайм Бой</t>
  </si>
  <si>
    <t>Фортекс</t>
  </si>
  <si>
    <t>г. Смоленск</t>
  </si>
  <si>
    <t>общая сумма</t>
  </si>
  <si>
    <t>- штрафы</t>
  </si>
  <si>
    <t>итого</t>
  </si>
  <si>
    <t>Тимофеева Анастасия</t>
  </si>
  <si>
    <t>баллы</t>
  </si>
  <si>
    <t>Павлина</t>
  </si>
  <si>
    <t>Дождик</t>
  </si>
  <si>
    <t>Аксенова Екатерина</t>
  </si>
  <si>
    <t>Командный приз. Дети</t>
  </si>
  <si>
    <t>Кондратенкова Яна</t>
  </si>
  <si>
    <t>Капуэро</t>
  </si>
  <si>
    <t>Харьков</t>
  </si>
  <si>
    <t>Мацеста</t>
  </si>
  <si>
    <t>Давыденкова Тамара</t>
  </si>
  <si>
    <t>Махаон</t>
  </si>
  <si>
    <t xml:space="preserve">Чемпионат и Первенство Смоленской области </t>
  </si>
  <si>
    <t>17-18.06.2016</t>
  </si>
  <si>
    <t>СДЮСШОР №3</t>
  </si>
  <si>
    <t>Семенова Юлия</t>
  </si>
  <si>
    <t>Касаткина Евгения</t>
  </si>
  <si>
    <t>Шаркова Оксана</t>
  </si>
  <si>
    <t>Сергеенкова Инга</t>
  </si>
  <si>
    <t>Атлет</t>
  </si>
  <si>
    <t>Цефания</t>
  </si>
  <si>
    <t>Тешко Виолетта</t>
  </si>
  <si>
    <t>Альфа Центавра</t>
  </si>
  <si>
    <t>Технический делегат</t>
  </si>
  <si>
    <t>снят</t>
  </si>
  <si>
    <t>Леппенен Г.Э.</t>
  </si>
  <si>
    <t>М</t>
  </si>
  <si>
    <t>Е</t>
  </si>
  <si>
    <t>Беликов В.А.</t>
  </si>
  <si>
    <t>ошибка</t>
  </si>
  <si>
    <t>Ширяк           Ольга</t>
  </si>
  <si>
    <t>Судьи: Е - Андронова Т.В.   С - Беликов В.А.     М - Леппенен Г.Э.</t>
  </si>
  <si>
    <t>Войтова    Алина</t>
  </si>
  <si>
    <t>Вып. норматив</t>
  </si>
  <si>
    <t>1юн.</t>
  </si>
  <si>
    <t>2юн.</t>
  </si>
  <si>
    <t>3юн.</t>
  </si>
  <si>
    <t xml:space="preserve">Секретарь </t>
  </si>
  <si>
    <t>Козлова Ю.В.</t>
  </si>
  <si>
    <t xml:space="preserve">Козлова Ю.В. </t>
  </si>
  <si>
    <t xml:space="preserve">Главный секретарь </t>
  </si>
  <si>
    <t>г. Смоленск, Киевское шоссе, 10</t>
  </si>
  <si>
    <t>Ч/В</t>
  </si>
  <si>
    <t>Н</t>
  </si>
  <si>
    <t>количество ошибок</t>
  </si>
  <si>
    <t>Разряд, звание</t>
  </si>
  <si>
    <t>1ЮН</t>
  </si>
  <si>
    <r>
      <t xml:space="preserve">ИГРОК-04, </t>
    </r>
    <r>
      <rPr>
        <sz val="8"/>
        <rFont val="Verdana"/>
        <family val="2"/>
        <charset val="204"/>
      </rPr>
      <t>мер., рыж., донск.</t>
    </r>
  </si>
  <si>
    <t>КАСАТКИНА ЕВГЕНИЯ, 2005</t>
  </si>
  <si>
    <r>
      <t>БЕГОНИЯ-05,</t>
    </r>
    <r>
      <rPr>
        <sz val="8"/>
        <rFont val="Verdana"/>
        <family val="2"/>
        <charset val="204"/>
      </rPr>
      <t xml:space="preserve"> коб., ворон., тракен.</t>
    </r>
  </si>
  <si>
    <t>ЛЕОНЕНКОВА СОФИЯ, 2008</t>
  </si>
  <si>
    <t>Б/Р</t>
  </si>
  <si>
    <t>ТУЛАМОР</t>
  </si>
  <si>
    <t>КСК ГАНДИКАП</t>
  </si>
  <si>
    <t>КСК ВЫСОКОЕ</t>
  </si>
  <si>
    <t>2ЮН</t>
  </si>
  <si>
    <r>
      <t xml:space="preserve">ЦАРИЯ-05, </t>
    </r>
    <r>
      <rPr>
        <sz val="8"/>
        <rFont val="Verdana"/>
        <family val="2"/>
        <charset val="204"/>
      </rPr>
      <t>коб., гнед., тракен.</t>
    </r>
  </si>
  <si>
    <t>ЕЛИСЕЕВА ЕЛИЗАВЕТА, 2002</t>
  </si>
  <si>
    <t>ХЛЕВНИКОВА ЯНА, 2002</t>
  </si>
  <si>
    <t>3ЮН</t>
  </si>
  <si>
    <r>
      <t>ЦЕФАНИЯ-11,</t>
    </r>
    <r>
      <rPr>
        <sz val="8"/>
        <rFont val="Verdana"/>
        <family val="2"/>
        <charset val="204"/>
      </rPr>
      <t xml:space="preserve"> коб., рыж., тракен.</t>
    </r>
  </si>
  <si>
    <t>КМС</t>
  </si>
  <si>
    <t>195</t>
  </si>
  <si>
    <t>201,5</t>
  </si>
  <si>
    <r>
      <t xml:space="preserve">ХАРБИН-06, </t>
    </r>
    <r>
      <rPr>
        <sz val="8"/>
        <rFont val="Times New Roman"/>
        <family val="1"/>
        <charset val="204"/>
      </rPr>
      <t>мер., ворон., тракен.</t>
    </r>
  </si>
  <si>
    <r>
      <t xml:space="preserve">ОСТРОВ-04, </t>
    </r>
    <r>
      <rPr>
        <sz val="8"/>
        <rFont val="Times New Roman"/>
        <family val="1"/>
        <charset val="204"/>
      </rPr>
      <t>жер., ворон., тракен.</t>
    </r>
  </si>
  <si>
    <t>ШЕСТОВА МАРИЯ, 2000</t>
  </si>
  <si>
    <t>64,667</t>
  </si>
  <si>
    <t>0</t>
  </si>
  <si>
    <t>СНИКЕР АНГЕЛИНА, 2001</t>
  </si>
  <si>
    <t>177,5</t>
  </si>
  <si>
    <t>55,000</t>
  </si>
  <si>
    <t>179,5</t>
  </si>
  <si>
    <t>59,833</t>
  </si>
  <si>
    <t>65,000</t>
  </si>
  <si>
    <t>62,500</t>
  </si>
  <si>
    <t>1</t>
  </si>
  <si>
    <t>B                            C</t>
  </si>
  <si>
    <t>СИДОРОВА ЕКАТЕРИНА, 1998</t>
  </si>
  <si>
    <t>ДОБАРИНА АЛИНА, 1999</t>
  </si>
  <si>
    <t>Чемпионат и Первенство Смоленской области по выездке и конкуру</t>
  </si>
  <si>
    <r>
      <t>КВЕНДИ-05,</t>
    </r>
    <r>
      <rPr>
        <sz val="8"/>
        <rFont val="Times New Roman"/>
        <family val="1"/>
        <charset val="204"/>
      </rPr>
      <t xml:space="preserve"> мер., т.гнед., ч/к верхов.</t>
    </r>
  </si>
  <si>
    <t>ГАМЛЕТ-13</t>
  </si>
  <si>
    <t>КАРО ДЖЕК</t>
  </si>
  <si>
    <t>МБУ СШОР ИМ. В.Н. ТИХОНОВА</t>
  </si>
  <si>
    <t>ГУРЕНКОВА АРИНА, 2004</t>
  </si>
  <si>
    <t>ПАВЛЮЧКОВА КРИСТИНА, 2001</t>
  </si>
  <si>
    <t>ЕЖОВА КАРИНА,         2002</t>
  </si>
  <si>
    <t>САПФИР-06, жер., т.гнед., тракен.</t>
  </si>
  <si>
    <t>ЦЕПТОН-08, мер., т.гнед., тракен.</t>
  </si>
  <si>
    <t>МАЦЕСТА-09, коб., рыж., тракен.</t>
  </si>
  <si>
    <t>ЛИЧНЫЙ ПРИЗ ЮНОШИ. ОБЩИЙ ЗАЧЕТ</t>
  </si>
  <si>
    <t>64,059</t>
  </si>
  <si>
    <t>64,668</t>
  </si>
  <si>
    <t>64,669</t>
  </si>
  <si>
    <t>64,670</t>
  </si>
  <si>
    <t>64,671</t>
  </si>
  <si>
    <t>64,672</t>
  </si>
  <si>
    <t>РОЯЛ ДЭНС -11, мер., ворон., ганновер.</t>
  </si>
  <si>
    <t>STARMASTERS</t>
  </si>
  <si>
    <t xml:space="preserve">Прищепа С.Э. </t>
  </si>
  <si>
    <t>Результат</t>
  </si>
  <si>
    <t xml:space="preserve">Результат </t>
  </si>
  <si>
    <t>КОМАНДНЫЙ ПРИЗ ДЕТИ. ОБЩИЙ ЗАЧЕТ</t>
  </si>
  <si>
    <t xml:space="preserve">ДАНИЛОВА НАТАЛЬЯ, </t>
  </si>
  <si>
    <t>ПОЛЯКОВА АННА, 1978</t>
  </si>
  <si>
    <t>КИРЕЕВА СВЕТЛАНА, 2002</t>
  </si>
  <si>
    <t>РОМАНОВА СОФЬЯ, 2003</t>
  </si>
  <si>
    <t>ЛУКАШЕВИЧ ЮЛИЯ, 1988</t>
  </si>
  <si>
    <t>ТАРАСОВА ЕЛИЗАВЕТА, 2003</t>
  </si>
  <si>
    <r>
      <t>АЛЬБЕРО-02,</t>
    </r>
    <r>
      <rPr>
        <sz val="8"/>
        <rFont val="Times New Roman"/>
        <family val="1"/>
        <charset val="204"/>
      </rPr>
      <t xml:space="preserve"> мер., гнед., андалуз.</t>
    </r>
  </si>
  <si>
    <r>
      <t xml:space="preserve">ХЕОПС-14, </t>
    </r>
    <r>
      <rPr>
        <sz val="8"/>
        <rFont val="Times New Roman"/>
        <family val="1"/>
        <charset val="204"/>
      </rPr>
      <t>мер., рыж., тракен.</t>
    </r>
  </si>
  <si>
    <r>
      <t xml:space="preserve">КАПУЭРО-08, </t>
    </r>
    <r>
      <rPr>
        <sz val="8"/>
        <rFont val="Times New Roman"/>
        <family val="1"/>
        <charset val="204"/>
      </rPr>
      <t>мер., рыж., тракен.</t>
    </r>
  </si>
  <si>
    <r>
      <t>ЛАВР-12,</t>
    </r>
    <r>
      <rPr>
        <sz val="8"/>
        <rFont val="Times New Roman"/>
        <family val="1"/>
        <charset val="204"/>
      </rPr>
      <t xml:space="preserve"> мер., т.гнед., тракен.</t>
    </r>
  </si>
  <si>
    <r>
      <t>ДОБРОНРАВ-13,</t>
    </r>
    <r>
      <rPr>
        <sz val="8"/>
        <rFont val="Times New Roman"/>
        <family val="1"/>
        <charset val="204"/>
      </rPr>
      <t xml:space="preserve"> мер., сер., русская спорт.</t>
    </r>
  </si>
  <si>
    <r>
      <t xml:space="preserve">АТЛЕТ-03, </t>
    </r>
    <r>
      <rPr>
        <sz val="8"/>
        <rFont val="Times New Roman"/>
        <family val="1"/>
        <charset val="204"/>
      </rPr>
      <t>мер., т.гнед., тракен.</t>
    </r>
  </si>
  <si>
    <t xml:space="preserve">ПРЕДВАРИТЕЛЬНЫЙ ПРИЗ "В" ДЕТИ </t>
  </si>
  <si>
    <t>КУСОВА КСЕНИЯ, 2005</t>
  </si>
  <si>
    <t>БАРАН ВЕРОНИКА, 2005</t>
  </si>
  <si>
    <r>
      <t xml:space="preserve">ГАММА-05, </t>
    </r>
    <r>
      <rPr>
        <sz val="8"/>
        <rFont val="Verdana"/>
        <family val="2"/>
        <charset val="204"/>
      </rPr>
      <t>коб., ворон., русская верх.</t>
    </r>
  </si>
  <si>
    <t>64,673</t>
  </si>
  <si>
    <t>64,674</t>
  </si>
  <si>
    <t>Прищепа С.Э.</t>
  </si>
  <si>
    <t>ЧЕРНЫШОВА АННА, 2006</t>
  </si>
  <si>
    <t>ФИЛИПЕНКОВА СОФЬЯ, 2005</t>
  </si>
  <si>
    <t>199,5</t>
  </si>
  <si>
    <t>66,500</t>
  </si>
  <si>
    <t>198,5</t>
  </si>
  <si>
    <t>66,167</t>
  </si>
  <si>
    <t>200</t>
  </si>
  <si>
    <t>66,667</t>
  </si>
  <si>
    <t>194,5</t>
  </si>
  <si>
    <t>64,833</t>
  </si>
  <si>
    <t>Судьи: В - Макаренкова К.А.  С -  Касаткин И.В.</t>
  </si>
  <si>
    <t>192</t>
  </si>
  <si>
    <t>64,000</t>
  </si>
  <si>
    <t>198</t>
  </si>
  <si>
    <t>66,000</t>
  </si>
  <si>
    <t>191</t>
  </si>
  <si>
    <t>63,667</t>
  </si>
  <si>
    <t>190</t>
  </si>
  <si>
    <t>63,333</t>
  </si>
  <si>
    <t>226,5</t>
  </si>
  <si>
    <t>66,618</t>
  </si>
  <si>
    <t>233,5</t>
  </si>
  <si>
    <t>67,648</t>
  </si>
  <si>
    <t>219,0</t>
  </si>
  <si>
    <t>64,412</t>
  </si>
  <si>
    <t>224,0</t>
  </si>
  <si>
    <t>65,147</t>
  </si>
  <si>
    <t>213,0</t>
  </si>
  <si>
    <t>62,647</t>
  </si>
  <si>
    <t>223,5</t>
  </si>
  <si>
    <t>64,191</t>
  </si>
  <si>
    <t>215,5</t>
  </si>
  <si>
    <t>63,382</t>
  </si>
  <si>
    <t>208,0</t>
  </si>
  <si>
    <t>61,177</t>
  </si>
  <si>
    <t>60,221</t>
  </si>
  <si>
    <t xml:space="preserve">ШКАДОВА ТАТЬЯНА, </t>
  </si>
  <si>
    <t>Судьи: В - Макаренкова К.А.   С -  Касаткин И.В.</t>
  </si>
  <si>
    <t>174,0</t>
  </si>
  <si>
    <t>66,923</t>
  </si>
  <si>
    <t>177,0</t>
  </si>
  <si>
    <t>68,077</t>
  </si>
  <si>
    <t>174,5</t>
  </si>
  <si>
    <t>67,115</t>
  </si>
  <si>
    <t>171,5</t>
  </si>
  <si>
    <t>65,962</t>
  </si>
  <si>
    <r>
      <t xml:space="preserve">ХАРЬКОВ-12, </t>
    </r>
    <r>
      <rPr>
        <sz val="8"/>
        <rFont val="Times New Roman"/>
        <family val="1"/>
        <charset val="204"/>
      </rPr>
      <t>мер., ворон., тракен.</t>
    </r>
  </si>
  <si>
    <t>68,269</t>
  </si>
  <si>
    <t>168,5</t>
  </si>
  <si>
    <t>64,808</t>
  </si>
  <si>
    <t>171,0</t>
  </si>
  <si>
    <t>65,769</t>
  </si>
  <si>
    <t>170,5</t>
  </si>
  <si>
    <t>65,577</t>
  </si>
  <si>
    <t>169,0</t>
  </si>
  <si>
    <t>65,961</t>
  </si>
  <si>
    <t>163,5</t>
  </si>
  <si>
    <t>62,885</t>
  </si>
  <si>
    <t>157,0</t>
  </si>
  <si>
    <t>60,385</t>
  </si>
  <si>
    <t>162,0</t>
  </si>
  <si>
    <t>62,308</t>
  </si>
  <si>
    <t>156,5</t>
  </si>
  <si>
    <t>60,192</t>
  </si>
  <si>
    <t>159,0</t>
  </si>
  <si>
    <t>61,154</t>
  </si>
  <si>
    <t>173,0</t>
  </si>
  <si>
    <t>66,539</t>
  </si>
  <si>
    <t>178,5</t>
  </si>
  <si>
    <t>68,654</t>
  </si>
  <si>
    <t>67,597</t>
  </si>
  <si>
    <r>
      <t xml:space="preserve">БЕЛАЯ АКАЦИЯ-11, </t>
    </r>
    <r>
      <rPr>
        <sz val="8"/>
        <rFont val="Times New Roman"/>
        <family val="1"/>
        <charset val="204"/>
      </rPr>
      <t>коб., рыж., тракен.</t>
    </r>
  </si>
  <si>
    <t>176,5</t>
  </si>
  <si>
    <t>67,885</t>
  </si>
  <si>
    <t>172,0</t>
  </si>
  <si>
    <t>66,154</t>
  </si>
  <si>
    <t>67,022</t>
  </si>
  <si>
    <t>169,5</t>
  </si>
  <si>
    <t>65,192</t>
  </si>
  <si>
    <r>
      <t>ЗОЛОТАЯ ОСЕНЬ-14,</t>
    </r>
    <r>
      <rPr>
        <sz val="8"/>
        <rFont val="Verdana"/>
        <family val="2"/>
        <charset val="204"/>
      </rPr>
      <t xml:space="preserve"> коб., т.гнед., тракен.</t>
    </r>
  </si>
  <si>
    <t>БЕЛОУСОВА АЛИНА, 2005</t>
  </si>
  <si>
    <t>63,847</t>
  </si>
  <si>
    <t>161,5</t>
  </si>
  <si>
    <t>62,115</t>
  </si>
  <si>
    <t>167,5</t>
  </si>
  <si>
    <t>64,423</t>
  </si>
  <si>
    <t>63,270</t>
  </si>
  <si>
    <t>153,5</t>
  </si>
  <si>
    <t>59,039</t>
  </si>
  <si>
    <t>158,5</t>
  </si>
  <si>
    <t>60,962</t>
  </si>
  <si>
    <t>60,001</t>
  </si>
  <si>
    <t>143,0</t>
  </si>
  <si>
    <t>57,596</t>
  </si>
  <si>
    <t xml:space="preserve">Выполнение разряда </t>
  </si>
  <si>
    <t>67,649</t>
  </si>
  <si>
    <t>65,148</t>
  </si>
  <si>
    <t>60,222</t>
  </si>
  <si>
    <t>Выполнение разряда</t>
  </si>
  <si>
    <t>2</t>
  </si>
  <si>
    <t>ПРЕДВАРИТЕЛЬНЫЙ ПРИЗ ЮНОШИ (пер-во)</t>
  </si>
  <si>
    <t>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</si>
</sst>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8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Verdana"/>
      <family val="2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9" fillId="0" borderId="0"/>
  </cellStyleXfs>
  <cellXfs count="178">
    <xf numFmtId="0" fontId="0" fillId="0" borderId="0" xfId="0"/>
    <xf numFmtId="0" fontId="2" fillId="0" borderId="0" xfId="1" applyFont="1" applyAlignment="1" applyProtection="1">
      <alignment vertical="center" wrapText="1"/>
      <protection locked="0"/>
    </xf>
    <xf numFmtId="1" fontId="2" fillId="0" borderId="0" xfId="1" applyNumberFormat="1" applyFont="1" applyAlignment="1" applyProtection="1">
      <alignment vertical="center" wrapText="1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" fontId="3" fillId="0" borderId="0" xfId="1" applyNumberFormat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164" fontId="1" fillId="0" borderId="0" xfId="1" applyNumberFormat="1" applyAlignment="1" applyProtection="1">
      <alignment vertical="center"/>
      <protection locked="0"/>
    </xf>
    <xf numFmtId="0" fontId="4" fillId="0" borderId="0" xfId="1" applyFont="1" applyAlignment="1" applyProtection="1">
      <alignment wrapText="1"/>
      <protection locked="0"/>
    </xf>
    <xf numFmtId="1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164" fontId="5" fillId="0" borderId="0" xfId="1" applyNumberFormat="1" applyFont="1" applyProtection="1"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0" fillId="0" borderId="0" xfId="0" applyAlignment="1"/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0" xfId="2" applyFont="1" applyAlignment="1" applyProtection="1">
      <alignment horizontal="center"/>
      <protection locked="0"/>
    </xf>
    <xf numFmtId="10" fontId="11" fillId="0" borderId="6" xfId="0" applyNumberFormat="1" applyFont="1" applyBorder="1" applyAlignment="1">
      <alignment horizontal="center" vertical="center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Protection="1">
      <protection locked="0"/>
    </xf>
    <xf numFmtId="165" fontId="11" fillId="0" borderId="1" xfId="0" applyNumberFormat="1" applyFont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top" wrapText="1"/>
    </xf>
    <xf numFmtId="0" fontId="14" fillId="0" borderId="0" xfId="2" applyFont="1" applyAlignment="1" applyProtection="1">
      <alignment horizontal="center"/>
      <protection locked="0"/>
    </xf>
    <xf numFmtId="49" fontId="15" fillId="0" borderId="0" xfId="1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10" fontId="11" fillId="0" borderId="9" xfId="0" applyNumberFormat="1" applyFont="1" applyBorder="1"/>
    <xf numFmtId="10" fontId="11" fillId="0" borderId="0" xfId="0" applyNumberFormat="1" applyFont="1"/>
    <xf numFmtId="0" fontId="11" fillId="0" borderId="0" xfId="0" applyNumberFormat="1" applyFont="1"/>
    <xf numFmtId="0" fontId="13" fillId="0" borderId="11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0" fontId="20" fillId="0" borderId="0" xfId="0" applyFont="1"/>
    <xf numFmtId="0" fontId="8" fillId="0" borderId="0" xfId="0" applyFont="1"/>
    <xf numFmtId="10" fontId="21" fillId="0" borderId="9" xfId="0" applyNumberFormat="1" applyFont="1" applyBorder="1"/>
    <xf numFmtId="10" fontId="21" fillId="0" borderId="0" xfId="0" applyNumberFormat="1" applyFont="1"/>
    <xf numFmtId="0" fontId="21" fillId="0" borderId="0" xfId="0" applyNumberFormat="1" applyFont="1"/>
    <xf numFmtId="10" fontId="11" fillId="0" borderId="9" xfId="0" applyNumberFormat="1" applyFont="1" applyBorder="1" applyAlignment="1">
      <alignment horizontal="center" vertical="center"/>
    </xf>
    <xf numFmtId="10" fontId="11" fillId="0" borderId="6" xfId="0" applyNumberFormat="1" applyFont="1" applyBorder="1"/>
    <xf numFmtId="0" fontId="11" fillId="0" borderId="8" xfId="0" applyNumberFormat="1" applyFont="1" applyBorder="1"/>
    <xf numFmtId="49" fontId="11" fillId="0" borderId="8" xfId="0" applyNumberFormat="1" applyFont="1" applyBorder="1" applyAlignment="1">
      <alignment horizontal="center" vertical="center"/>
    </xf>
    <xf numFmtId="0" fontId="18" fillId="0" borderId="0" xfId="0" applyFont="1"/>
    <xf numFmtId="0" fontId="26" fillId="0" borderId="0" xfId="0" applyFont="1"/>
    <xf numFmtId="0" fontId="0" fillId="4" borderId="0" xfId="0" applyFill="1"/>
    <xf numFmtId="0" fontId="28" fillId="4" borderId="3" xfId="0" applyFont="1" applyFill="1" applyBorder="1" applyAlignment="1">
      <alignment horizontal="center" vertical="top" wrapText="1"/>
    </xf>
    <xf numFmtId="49" fontId="28" fillId="4" borderId="3" xfId="0" applyNumberFormat="1" applyFont="1" applyFill="1" applyBorder="1" applyAlignment="1">
      <alignment horizontal="center" vertical="top" wrapText="1"/>
    </xf>
    <xf numFmtId="0" fontId="23" fillId="0" borderId="1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32" fillId="0" borderId="0" xfId="1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/>
      <protection locked="0"/>
    </xf>
    <xf numFmtId="0" fontId="22" fillId="0" borderId="11" xfId="0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0" fontId="33" fillId="2" borderId="1" xfId="1" applyFont="1" applyFill="1" applyBorder="1" applyAlignment="1" applyProtection="1">
      <alignment horizontal="center" wrapText="1"/>
      <protection locked="0"/>
    </xf>
    <xf numFmtId="1" fontId="34" fillId="0" borderId="0" xfId="1" applyNumberFormat="1" applyFont="1" applyProtection="1">
      <protection locked="0"/>
    </xf>
    <xf numFmtId="164" fontId="34" fillId="0" borderId="0" xfId="1" applyNumberFormat="1" applyFont="1" applyProtection="1">
      <protection locked="0"/>
    </xf>
    <xf numFmtId="0" fontId="35" fillId="2" borderId="3" xfId="0" applyFont="1" applyFill="1" applyBorder="1" applyAlignment="1">
      <alignment horizontal="center" vertical="top" wrapText="1"/>
    </xf>
    <xf numFmtId="49" fontId="35" fillId="2" borderId="3" xfId="0" applyNumberFormat="1" applyFont="1" applyFill="1" applyBorder="1" applyAlignment="1">
      <alignment horizontal="center" vertical="top" wrapText="1"/>
    </xf>
    <xf numFmtId="0" fontId="35" fillId="2" borderId="3" xfId="0" applyNumberFormat="1" applyFont="1" applyFill="1" applyBorder="1" applyAlignment="1">
      <alignment horizontal="center" vertical="top" wrapText="1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0" fontId="37" fillId="0" borderId="8" xfId="3" applyFont="1" applyFill="1" applyBorder="1" applyAlignment="1" applyProtection="1">
      <alignment horizontal="left" vertical="center" wrapText="1"/>
      <protection locked="0"/>
    </xf>
    <xf numFmtId="0" fontId="25" fillId="0" borderId="8" xfId="3" applyFont="1" applyFill="1" applyBorder="1" applyAlignment="1" applyProtection="1">
      <alignment horizontal="center" vertical="center" wrapText="1"/>
      <protection locked="0"/>
    </xf>
    <xf numFmtId="0" fontId="37" fillId="0" borderId="1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NumberFormat="1" applyFont="1" applyBorder="1" applyAlignment="1">
      <alignment horizontal="center" vertical="center"/>
    </xf>
    <xf numFmtId="0" fontId="37" fillId="0" borderId="3" xfId="0" applyNumberFormat="1" applyFont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top" wrapText="1"/>
    </xf>
    <xf numFmtId="49" fontId="37" fillId="4" borderId="3" xfId="0" applyNumberFormat="1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3" applyFont="1" applyFill="1" applyBorder="1" applyAlignment="1" applyProtection="1">
      <alignment horizontal="center" vertical="center" wrapText="1"/>
      <protection locked="0"/>
    </xf>
    <xf numFmtId="0" fontId="37" fillId="0" borderId="0" xfId="3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Border="1" applyAlignment="1">
      <alignment horizontal="center" vertical="top" wrapText="1"/>
    </xf>
    <xf numFmtId="49" fontId="37" fillId="4" borderId="0" xfId="0" applyNumberFormat="1" applyFont="1" applyFill="1" applyBorder="1" applyAlignment="1">
      <alignment horizontal="center" vertical="top" wrapText="1"/>
    </xf>
    <xf numFmtId="49" fontId="38" fillId="4" borderId="0" xfId="0" applyNumberFormat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5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49" fontId="38" fillId="4" borderId="8" xfId="0" applyNumberFormat="1" applyFont="1" applyFill="1" applyBorder="1" applyAlignment="1">
      <alignment horizontal="center" vertical="center" wrapText="1"/>
    </xf>
    <xf numFmtId="0" fontId="27" fillId="0" borderId="8" xfId="4" applyFont="1" applyBorder="1" applyAlignment="1" applyProtection="1">
      <alignment horizontal="center" vertical="center"/>
      <protection locked="0"/>
    </xf>
    <xf numFmtId="1" fontId="34" fillId="0" borderId="8" xfId="1" applyNumberFormat="1" applyFont="1" applyBorder="1" applyProtection="1">
      <protection locked="0"/>
    </xf>
    <xf numFmtId="164" fontId="34" fillId="0" borderId="8" xfId="1" applyNumberFormat="1" applyFont="1" applyBorder="1" applyProtection="1">
      <protection locked="0"/>
    </xf>
    <xf numFmtId="49" fontId="35" fillId="2" borderId="8" xfId="0" applyNumberFormat="1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8" xfId="0" applyNumberFormat="1" applyFont="1" applyFill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49" fontId="25" fillId="4" borderId="1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165" fontId="25" fillId="0" borderId="3" xfId="0" applyNumberFormat="1" applyFont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5" fontId="25" fillId="0" borderId="8" xfId="0" applyNumberFormat="1" applyFont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center" vertical="center" wrapText="1"/>
    </xf>
    <xf numFmtId="49" fontId="25" fillId="4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3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164" fontId="31" fillId="0" borderId="8" xfId="0" applyNumberFormat="1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164" fontId="25" fillId="4" borderId="8" xfId="0" applyNumberFormat="1" applyFont="1" applyFill="1" applyBorder="1" applyAlignment="1">
      <alignment horizontal="center" vertical="center" wrapText="1"/>
    </xf>
    <xf numFmtId="0" fontId="25" fillId="4" borderId="8" xfId="0" applyNumberFormat="1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49" fontId="31" fillId="4" borderId="8" xfId="0" applyNumberFormat="1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 wrapText="1"/>
    </xf>
    <xf numFmtId="0" fontId="8" fillId="0" borderId="0" xfId="2" applyFont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center" wrapText="1"/>
      <protection locked="0"/>
    </xf>
    <xf numFmtId="0" fontId="4" fillId="2" borderId="7" xfId="1" applyFont="1" applyFill="1" applyBorder="1" applyAlignment="1" applyProtection="1">
      <alignment horizontal="center" wrapText="1"/>
      <protection locked="0"/>
    </xf>
    <xf numFmtId="0" fontId="4" fillId="2" borderId="5" xfId="1" applyFont="1" applyFill="1" applyBorder="1" applyAlignment="1" applyProtection="1">
      <alignment horizont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14" fontId="19" fillId="0" borderId="0" xfId="1" applyNumberFormat="1" applyFont="1" applyAlignment="1" applyProtection="1">
      <alignment horizontal="center"/>
      <protection locked="0"/>
    </xf>
    <xf numFmtId="0" fontId="30" fillId="0" borderId="0" xfId="2" applyFont="1" applyAlignment="1" applyProtection="1">
      <alignment horizontal="center" vertical="center"/>
      <protection locked="0"/>
    </xf>
    <xf numFmtId="14" fontId="32" fillId="0" borderId="0" xfId="1" applyNumberFormat="1" applyFont="1" applyAlignment="1" applyProtection="1">
      <alignment horizontal="center" vertical="center"/>
      <protection locked="0"/>
    </xf>
    <xf numFmtId="0" fontId="35" fillId="2" borderId="13" xfId="0" applyFont="1" applyFill="1" applyBorder="1" applyAlignment="1">
      <alignment horizontal="center" vertical="top" wrapText="1"/>
    </xf>
    <xf numFmtId="0" fontId="35" fillId="2" borderId="3" xfId="0" applyFont="1" applyFill="1" applyBorder="1" applyAlignment="1">
      <alignment horizontal="center" vertical="top" wrapText="1"/>
    </xf>
    <xf numFmtId="0" fontId="35" fillId="2" borderId="18" xfId="0" applyFont="1" applyFill="1" applyBorder="1" applyAlignment="1">
      <alignment horizontal="center" vertical="top" wrapText="1"/>
    </xf>
    <xf numFmtId="0" fontId="35" fillId="2" borderId="19" xfId="0" applyFont="1" applyFill="1" applyBorder="1" applyAlignment="1">
      <alignment horizontal="center" vertical="top" wrapText="1"/>
    </xf>
    <xf numFmtId="0" fontId="36" fillId="2" borderId="20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 wrapText="1"/>
    </xf>
    <xf numFmtId="0" fontId="35" fillId="2" borderId="20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0" fontId="33" fillId="2" borderId="8" xfId="1" applyFont="1" applyFill="1" applyBorder="1" applyAlignment="1" applyProtection="1">
      <alignment horizontal="center" wrapText="1"/>
      <protection locked="0"/>
    </xf>
    <xf numFmtId="0" fontId="33" fillId="2" borderId="15" xfId="1" applyFont="1" applyFill="1" applyBorder="1" applyAlignment="1" applyProtection="1">
      <alignment horizontal="center" wrapText="1"/>
      <protection locked="0"/>
    </xf>
    <xf numFmtId="0" fontId="33" fillId="2" borderId="17" xfId="1" applyFont="1" applyFill="1" applyBorder="1" applyAlignment="1" applyProtection="1">
      <alignment horizontal="center" wrapText="1"/>
      <protection locked="0"/>
    </xf>
    <xf numFmtId="0" fontId="33" fillId="2" borderId="14" xfId="1" applyFont="1" applyFill="1" applyBorder="1" applyAlignment="1" applyProtection="1">
      <alignment horizontal="center" wrapText="1"/>
      <protection locked="0"/>
    </xf>
    <xf numFmtId="0" fontId="29" fillId="0" borderId="0" xfId="2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0" fontId="36" fillId="2" borderId="8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24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_Выездка технические1" xfId="2"/>
    <cellStyle name="Обычный_конкур К" xfId="3"/>
    <cellStyle name="Обычный_Лист Microsoft Excel" xfId="1"/>
    <cellStyle name="Обычный_Россия (В) юниоры" xfId="4"/>
  </cellStyles>
  <dxfs count="27">
    <dxf>
      <font>
        <color indexed="9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4" formatCode="0.00%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top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13" formatCode="0%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textRotation="0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border>
        <bottom style="thin">
          <color auto="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9"/>
        <color theme="1"/>
        <name val="Cambria"/>
        <scheme val="major"/>
      </font>
      <fill>
        <patternFill patternType="solid">
          <fgColor indexed="64"/>
          <bgColor rgb="FFFFFF99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</font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>
      <tableStyleElement type="firstColumnStripe" dxfId="26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</xdr:col>
      <xdr:colOff>0</xdr:colOff>
      <xdr:row>1</xdr:row>
      <xdr:rowOff>209550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6668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695325</xdr:colOff>
      <xdr:row>0</xdr:row>
      <xdr:rowOff>576815</xdr:rowOff>
    </xdr:to>
    <xdr:pic>
      <xdr:nvPicPr>
        <xdr:cNvPr id="3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4925" cy="576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895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11:T22" totalsRowShown="0" headerRowDxfId="25" dataDxfId="23" headerRowBorderDxfId="24" tableBorderDxfId="22" totalsRowBorderDxfId="21">
  <autoFilter ref="A11:T22"/>
  <sortState ref="A12:S22">
    <sortCondition descending="1" ref="O12"/>
  </sortState>
  <tableColumns count="20">
    <tableColumn id="1" name="МЕСТО" dataDxfId="20"/>
    <tableColumn id="2" name="Фамилия, имя всадника" dataDxfId="19"/>
    <tableColumn id="4" name="Кличка лошади" dataDxfId="18"/>
    <tableColumn id="5" name="Владелец" dataDxfId="17"/>
    <tableColumn id="6" name="Команда, регион" dataDxfId="16"/>
    <tableColumn id="7" name="Баллы" dataDxfId="15"/>
    <tableColumn id="8" name="%" dataDxfId="14"/>
    <tableColumn id="10" name="Балл ы" dataDxfId="13"/>
    <tableColumn id="11" name="%." dataDxfId="12"/>
    <tableColumn id="13" name="Бал лы" dataDxfId="11"/>
    <tableColumn id="14" name="% ." dataDxfId="10"/>
    <tableColumn id="15" name="ошибка" dataDxfId="9"/>
    <tableColumn id="16" name="Штраф за                 ошибки %" dataDxfId="8"/>
    <tableColumn id="17" name="Всего          баллов" dataDxfId="7"/>
    <tableColumn id="18" name="Средний            %" dataDxfId="6"/>
    <tableColumn id="19" name="Вып.               норм." dataDxfId="5">
      <calculatedColumnFormula>SUM(Таблица1[[#This Row],[%]])+Таблица1[[#This Row],[%.]]+Таблица1[[#This Row],[% .]]</calculatedColumnFormula>
    </tableColumn>
    <tableColumn id="21" name="Столбец1" dataDxfId="4">
      <calculatedColumnFormula>SUM(Таблица1[[#This Row],[%]]+Таблица1[[#This Row],[%.]]+Таблица1[[#This Row],[% .]])</calculatedColumnFormula>
    </tableColumn>
    <tableColumn id="22" name="Столбец2" dataDxfId="3">
      <calculatedColumnFormula>Q12-M12</calculatedColumnFormula>
    </tableColumn>
    <tableColumn id="23" name="Столбец3" dataDxfId="2">
      <calculatedColumnFormula>R12/3</calculatedColumnFormula>
    </tableColumn>
    <tableColumn id="3" name="Вып. норматив" dataDxfId="1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opLeftCell="A10" workbookViewId="0">
      <selection activeCell="O21" sqref="O21"/>
    </sheetView>
  </sheetViews>
  <sheetFormatPr defaultRowHeight="15"/>
  <cols>
    <col min="1" max="1" width="8.85546875" customWidth="1"/>
    <col min="2" max="2" width="16" customWidth="1"/>
    <col min="3" max="3" width="15.140625" customWidth="1"/>
    <col min="4" max="4" width="11.85546875" hidden="1" customWidth="1"/>
    <col min="5" max="5" width="16.7109375" customWidth="1"/>
    <col min="6" max="6" width="7.85546875" customWidth="1"/>
    <col min="7" max="7" width="11.28515625" customWidth="1"/>
    <col min="8" max="8" width="8.5703125" customWidth="1"/>
    <col min="9" max="9" width="10.42578125" customWidth="1"/>
    <col min="10" max="10" width="8.85546875" customWidth="1"/>
    <col min="11" max="11" width="10.140625" customWidth="1"/>
    <col min="12" max="12" width="9.140625" customWidth="1"/>
    <col min="13" max="13" width="9.85546875" hidden="1" customWidth="1"/>
    <col min="14" max="14" width="8.5703125" customWidth="1"/>
    <col min="15" max="15" width="12.42578125" customWidth="1"/>
    <col min="16" max="16" width="8.7109375" hidden="1" customWidth="1"/>
    <col min="17" max="17" width="10" hidden="1" customWidth="1"/>
    <col min="18" max="19" width="0" hidden="1" customWidth="1"/>
  </cols>
  <sheetData>
    <row r="1" spans="1:20" ht="31.5">
      <c r="A1" s="1"/>
      <c r="B1" s="1"/>
      <c r="C1" s="1"/>
      <c r="D1" s="1"/>
      <c r="E1" s="1"/>
      <c r="F1" s="1"/>
      <c r="G1" s="1"/>
      <c r="H1" s="2"/>
      <c r="I1" s="3"/>
      <c r="J1" s="5"/>
      <c r="K1" s="3"/>
      <c r="L1" s="4"/>
      <c r="M1" s="5"/>
      <c r="N1" s="3"/>
      <c r="O1" s="4"/>
      <c r="P1" s="6"/>
      <c r="Q1" s="7"/>
      <c r="R1" s="6"/>
    </row>
    <row r="2" spans="1:20" ht="18" customHeight="1">
      <c r="A2" s="152" t="s">
        <v>40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20" ht="18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0" ht="15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20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20" ht="15.75">
      <c r="A6" s="155" t="s">
        <v>33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</row>
    <row r="7" spans="1:20" ht="15.75">
      <c r="A7" s="29" t="s">
        <v>24</v>
      </c>
      <c r="B7" s="3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6" t="s">
        <v>41</v>
      </c>
      <c r="O7" s="156"/>
      <c r="P7" s="10"/>
      <c r="Q7" s="14"/>
      <c r="R7" s="14"/>
    </row>
    <row r="8" spans="1:20">
      <c r="A8" s="148" t="s">
        <v>59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20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20">
      <c r="C10" s="8"/>
      <c r="D10" s="8"/>
      <c r="E10" s="8"/>
      <c r="F10" s="149" t="s">
        <v>55</v>
      </c>
      <c r="G10" s="150"/>
      <c r="H10" s="149" t="s">
        <v>11</v>
      </c>
      <c r="I10" s="150"/>
      <c r="J10" s="149" t="s">
        <v>54</v>
      </c>
      <c r="K10" s="150"/>
      <c r="L10" s="151"/>
      <c r="M10" s="9"/>
      <c r="N10" s="11"/>
      <c r="Q10" s="34" t="s">
        <v>25</v>
      </c>
      <c r="R10" s="35" t="s">
        <v>26</v>
      </c>
      <c r="S10" s="36" t="s">
        <v>27</v>
      </c>
      <c r="T10" s="36"/>
    </row>
    <row r="11" spans="1:20" s="15" customFormat="1" ht="40.5" customHeight="1">
      <c r="A11" s="16" t="s">
        <v>20</v>
      </c>
      <c r="B11" s="44" t="s">
        <v>5</v>
      </c>
      <c r="C11" s="44" t="s">
        <v>6</v>
      </c>
      <c r="D11" s="44" t="s">
        <v>7</v>
      </c>
      <c r="E11" s="44" t="s">
        <v>8</v>
      </c>
      <c r="F11" s="17" t="s">
        <v>9</v>
      </c>
      <c r="G11" s="17" t="s">
        <v>10</v>
      </c>
      <c r="H11" s="18" t="s">
        <v>17</v>
      </c>
      <c r="I11" s="18" t="s">
        <v>16</v>
      </c>
      <c r="J11" s="18" t="s">
        <v>18</v>
      </c>
      <c r="K11" s="18" t="s">
        <v>19</v>
      </c>
      <c r="L11" s="18" t="s">
        <v>57</v>
      </c>
      <c r="M11" s="17" t="s">
        <v>21</v>
      </c>
      <c r="N11" s="17" t="s">
        <v>12</v>
      </c>
      <c r="O11" s="17" t="s">
        <v>13</v>
      </c>
      <c r="P11" s="19" t="s">
        <v>14</v>
      </c>
      <c r="Q11" s="33" t="s">
        <v>2</v>
      </c>
      <c r="R11" s="17" t="s">
        <v>3</v>
      </c>
      <c r="S11" s="19" t="s">
        <v>4</v>
      </c>
      <c r="T11" s="17" t="s">
        <v>61</v>
      </c>
    </row>
    <row r="12" spans="1:20" s="23" customFormat="1" ht="31.5" customHeight="1">
      <c r="A12" s="42">
        <v>1</v>
      </c>
      <c r="B12" s="37" t="s">
        <v>38</v>
      </c>
      <c r="C12" s="37" t="s">
        <v>36</v>
      </c>
      <c r="D12" s="45"/>
      <c r="E12" s="38" t="s">
        <v>42</v>
      </c>
      <c r="F12" s="43">
        <v>198.5</v>
      </c>
      <c r="G12" s="48">
        <v>66.165999999999997</v>
      </c>
      <c r="H12" s="22">
        <v>197.5</v>
      </c>
      <c r="I12" s="48">
        <v>65.832999999999998</v>
      </c>
      <c r="J12" s="21">
        <v>195.5</v>
      </c>
      <c r="K12" s="48">
        <v>65.165999999999997</v>
      </c>
      <c r="L12" s="24"/>
      <c r="M12" s="31">
        <v>0</v>
      </c>
      <c r="N12" s="26">
        <v>591.5</v>
      </c>
      <c r="O12" s="48">
        <v>65.721999999999994</v>
      </c>
      <c r="P12" s="28"/>
      <c r="Q12" s="32">
        <f>SUM(Таблица1[[#This Row],[%]]+Таблица1[[#This Row],[%.]]+Таблица1[[#This Row],[% .]])</f>
        <v>197.16499999999999</v>
      </c>
      <c r="R12" s="32">
        <f t="shared" ref="R12:R21" si="0">Q12-M12</f>
        <v>197.16499999999999</v>
      </c>
      <c r="S12" s="32">
        <f t="shared" ref="S12:S22" si="1">R12/3</f>
        <v>65.721666666666664</v>
      </c>
      <c r="T12" s="58" t="s">
        <v>62</v>
      </c>
    </row>
    <row r="13" spans="1:20" s="25" customFormat="1" ht="30" customHeight="1">
      <c r="A13" s="42">
        <v>2</v>
      </c>
      <c r="B13" s="37" t="s">
        <v>28</v>
      </c>
      <c r="C13" s="37" t="s">
        <v>23</v>
      </c>
      <c r="D13" s="45"/>
      <c r="E13" s="38" t="s">
        <v>42</v>
      </c>
      <c r="F13" s="43">
        <v>194</v>
      </c>
      <c r="G13" s="48">
        <v>64.665999999999997</v>
      </c>
      <c r="H13" s="22">
        <v>193</v>
      </c>
      <c r="I13" s="48">
        <v>64.332999999999998</v>
      </c>
      <c r="J13" s="21">
        <v>190.5</v>
      </c>
      <c r="K13" s="48">
        <v>63.5</v>
      </c>
      <c r="L13" s="24"/>
      <c r="M13" s="31">
        <v>4.4999999999999998E-2</v>
      </c>
      <c r="N13" s="26">
        <v>577.5</v>
      </c>
      <c r="O13" s="48">
        <v>64.165999999999997</v>
      </c>
      <c r="P13" s="28"/>
      <c r="Q13" s="32">
        <f>SUM(Таблица1[[#This Row],[%]]+Таблица1[[#This Row],[%.]]+Таблица1[[#This Row],[% .]])</f>
        <v>192.499</v>
      </c>
      <c r="R13" s="32">
        <f t="shared" si="0"/>
        <v>192.45400000000001</v>
      </c>
      <c r="S13" s="32">
        <f t="shared" si="1"/>
        <v>64.151333333333341</v>
      </c>
      <c r="T13" s="58" t="s">
        <v>62</v>
      </c>
    </row>
    <row r="14" spans="1:20" s="25" customFormat="1" ht="30" customHeight="1">
      <c r="A14" s="42">
        <v>3</v>
      </c>
      <c r="B14" s="37" t="s">
        <v>58</v>
      </c>
      <c r="C14" s="37" t="s">
        <v>37</v>
      </c>
      <c r="D14" s="45"/>
      <c r="E14" s="38" t="s">
        <v>42</v>
      </c>
      <c r="F14" s="43">
        <v>190.5</v>
      </c>
      <c r="G14" s="48">
        <v>63.5</v>
      </c>
      <c r="H14" s="22">
        <v>194</v>
      </c>
      <c r="I14" s="48">
        <v>64.665999999999997</v>
      </c>
      <c r="J14" s="21">
        <v>191.5</v>
      </c>
      <c r="K14" s="48">
        <v>63.832999999999998</v>
      </c>
      <c r="L14" s="24"/>
      <c r="M14" s="31">
        <v>6.5714285714285697E-2</v>
      </c>
      <c r="N14" s="26">
        <v>576</v>
      </c>
      <c r="O14" s="48">
        <v>64</v>
      </c>
      <c r="P14" s="56">
        <f>SUM(Таблица1[[#This Row],[%]])+Таблица1[[#This Row],[%.]]+Таблица1[[#This Row],[% .]]</f>
        <v>191.999</v>
      </c>
      <c r="Q14" s="40">
        <f>SUM(Таблица1[[#This Row],[%]]+Таблица1[[#This Row],[%.]]+Таблица1[[#This Row],[% .]])</f>
        <v>191.999</v>
      </c>
      <c r="R14" s="40">
        <f t="shared" si="0"/>
        <v>191.93328571428572</v>
      </c>
      <c r="S14" s="41">
        <f t="shared" si="1"/>
        <v>63.977761904761905</v>
      </c>
      <c r="T14" s="58" t="s">
        <v>62</v>
      </c>
    </row>
    <row r="15" spans="1:20" s="25" customFormat="1" ht="31.5" customHeight="1">
      <c r="A15" s="42">
        <v>4</v>
      </c>
      <c r="B15" s="37" t="s">
        <v>49</v>
      </c>
      <c r="C15" s="37" t="s">
        <v>50</v>
      </c>
      <c r="D15" s="45"/>
      <c r="E15" s="38" t="s">
        <v>42</v>
      </c>
      <c r="F15" s="43">
        <v>186</v>
      </c>
      <c r="G15" s="48">
        <v>62</v>
      </c>
      <c r="H15" s="22">
        <v>183</v>
      </c>
      <c r="I15" s="48">
        <v>61</v>
      </c>
      <c r="J15" s="21">
        <v>188.5</v>
      </c>
      <c r="K15" s="48">
        <v>62.832999999999998</v>
      </c>
      <c r="L15" s="24">
        <v>1</v>
      </c>
      <c r="M15" s="31">
        <v>0.13</v>
      </c>
      <c r="N15" s="26">
        <v>557.5</v>
      </c>
      <c r="O15" s="48">
        <v>61.444000000000003</v>
      </c>
      <c r="P15" s="56">
        <f>SUM(Таблица1[[#This Row],[%]])+Таблица1[[#This Row],[%.]]+Таблица1[[#This Row],[% .]]</f>
        <v>185.833</v>
      </c>
      <c r="Q15" s="40">
        <f>SUM(Таблица1[[#This Row],[%]]+Таблица1[[#This Row],[%.]]+Таблица1[[#This Row],[% .]])</f>
        <v>185.833</v>
      </c>
      <c r="R15" s="40">
        <f t="shared" si="0"/>
        <v>185.703</v>
      </c>
      <c r="S15" s="41">
        <f t="shared" si="1"/>
        <v>61.901000000000003</v>
      </c>
      <c r="T15" s="47" t="s">
        <v>63</v>
      </c>
    </row>
    <row r="16" spans="1:20" s="25" customFormat="1" ht="32.25" customHeight="1">
      <c r="A16" s="42">
        <v>5</v>
      </c>
      <c r="B16" s="37" t="s">
        <v>34</v>
      </c>
      <c r="C16" s="37" t="s">
        <v>35</v>
      </c>
      <c r="D16" s="45"/>
      <c r="E16" s="38" t="s">
        <v>42</v>
      </c>
      <c r="F16" s="43">
        <v>178</v>
      </c>
      <c r="G16" s="48">
        <v>59.332999999999998</v>
      </c>
      <c r="H16" s="22">
        <v>182.5</v>
      </c>
      <c r="I16" s="48">
        <v>60.832999999999998</v>
      </c>
      <c r="J16" s="21">
        <v>181.5</v>
      </c>
      <c r="K16" s="48">
        <v>60.5</v>
      </c>
      <c r="L16" s="24"/>
      <c r="M16" s="31">
        <v>1.4999999999999999E-2</v>
      </c>
      <c r="N16" s="26">
        <v>542</v>
      </c>
      <c r="O16" s="48">
        <v>60.222000000000001</v>
      </c>
      <c r="P16" s="28"/>
      <c r="Q16" s="32">
        <f>SUM(Таблица1[[#This Row],[%]]+Таблица1[[#This Row],[%.]]+Таблица1[[#This Row],[% .]])</f>
        <v>180.666</v>
      </c>
      <c r="R16" s="32">
        <f t="shared" si="0"/>
        <v>180.65100000000001</v>
      </c>
      <c r="S16" s="32">
        <f t="shared" si="1"/>
        <v>60.217000000000006</v>
      </c>
      <c r="T16" s="47" t="s">
        <v>64</v>
      </c>
    </row>
    <row r="17" spans="1:20" ht="31.5">
      <c r="A17" s="42">
        <v>6</v>
      </c>
      <c r="B17" s="37" t="s">
        <v>45</v>
      </c>
      <c r="C17" s="37" t="s">
        <v>47</v>
      </c>
      <c r="D17" s="45"/>
      <c r="E17" s="38" t="s">
        <v>42</v>
      </c>
      <c r="F17" s="43">
        <v>170</v>
      </c>
      <c r="G17" s="48">
        <v>56.665999999999997</v>
      </c>
      <c r="H17" s="22">
        <v>179</v>
      </c>
      <c r="I17" s="48">
        <v>59.665999999999997</v>
      </c>
      <c r="J17" s="21">
        <v>178.5</v>
      </c>
      <c r="K17" s="48">
        <v>59.5</v>
      </c>
      <c r="L17" s="24"/>
      <c r="M17" s="31">
        <v>9.7857142857142698E-2</v>
      </c>
      <c r="N17" s="26">
        <v>527.5</v>
      </c>
      <c r="O17" s="48">
        <v>58.610999999999997</v>
      </c>
      <c r="P17" s="39">
        <f>SUM(Таблица1[[#This Row],[%]])+Таблица1[[#This Row],[%.]]+Таблица1[[#This Row],[% .]]</f>
        <v>175.83199999999999</v>
      </c>
      <c r="Q17" s="40">
        <f>SUM(Таблица1[[#This Row],[%]]+Таблица1[[#This Row],[%.]]+Таблица1[[#This Row],[% .]])</f>
        <v>175.83199999999999</v>
      </c>
      <c r="R17" s="40">
        <f t="shared" si="0"/>
        <v>175.73414285714284</v>
      </c>
      <c r="S17" s="41">
        <f t="shared" si="1"/>
        <v>58.578047619047616</v>
      </c>
      <c r="T17" s="57"/>
    </row>
    <row r="18" spans="1:20" ht="31.5">
      <c r="A18" s="42">
        <v>7</v>
      </c>
      <c r="B18" s="37" t="s">
        <v>32</v>
      </c>
      <c r="C18" s="37" t="s">
        <v>22</v>
      </c>
      <c r="D18" s="45"/>
      <c r="E18" s="38" t="s">
        <v>42</v>
      </c>
      <c r="F18" s="43">
        <v>171</v>
      </c>
      <c r="G18" s="48">
        <v>57</v>
      </c>
      <c r="H18" s="22">
        <v>179</v>
      </c>
      <c r="I18" s="48">
        <v>59.665999999999997</v>
      </c>
      <c r="J18" s="21">
        <v>178</v>
      </c>
      <c r="K18" s="48">
        <v>59.332999999999998</v>
      </c>
      <c r="L18" s="24">
        <v>1</v>
      </c>
      <c r="M18" s="31">
        <v>4.4999999999999998E-2</v>
      </c>
      <c r="N18" s="26">
        <v>528</v>
      </c>
      <c r="O18" s="48">
        <v>58.165999999999997</v>
      </c>
      <c r="P18" s="55"/>
      <c r="Q18" s="32">
        <f>SUM(Таблица1[[#This Row],[%]]+Таблица1[[#This Row],[%.]]+Таблица1[[#This Row],[% .]])</f>
        <v>175.999</v>
      </c>
      <c r="R18" s="32">
        <f t="shared" si="0"/>
        <v>175.95400000000001</v>
      </c>
      <c r="S18" s="32">
        <f t="shared" si="1"/>
        <v>58.651333333333334</v>
      </c>
      <c r="T18" s="49"/>
    </row>
    <row r="19" spans="1:20" ht="31.5">
      <c r="A19" s="42">
        <v>8</v>
      </c>
      <c r="B19" s="37" t="s">
        <v>60</v>
      </c>
      <c r="C19" s="37" t="s">
        <v>31</v>
      </c>
      <c r="D19" s="45"/>
      <c r="E19" s="38" t="s">
        <v>42</v>
      </c>
      <c r="F19" s="43">
        <v>167.5</v>
      </c>
      <c r="G19" s="48">
        <v>55.832999999999998</v>
      </c>
      <c r="H19" s="22">
        <v>177.5</v>
      </c>
      <c r="I19" s="48">
        <v>59.165999999999997</v>
      </c>
      <c r="J19" s="21">
        <v>177.5</v>
      </c>
      <c r="K19" s="48">
        <v>59.165999999999997</v>
      </c>
      <c r="L19" s="24"/>
      <c r="M19" s="31">
        <v>0.108571428571429</v>
      </c>
      <c r="N19" s="26">
        <v>522.5</v>
      </c>
      <c r="O19" s="48">
        <v>58.055</v>
      </c>
      <c r="P19" s="39">
        <f>SUM(Таблица1[[#This Row],[%]])+Таблица1[[#This Row],[%.]]+Таблица1[[#This Row],[% .]]</f>
        <v>174.16499999999999</v>
      </c>
      <c r="Q19" s="40">
        <f>SUM(Таблица1[[#This Row],[%]]+Таблица1[[#This Row],[%.]]+Таблица1[[#This Row],[% .]])</f>
        <v>174.16499999999999</v>
      </c>
      <c r="R19" s="40">
        <f t="shared" si="0"/>
        <v>174.05642857142857</v>
      </c>
      <c r="S19" s="41">
        <f t="shared" si="1"/>
        <v>58.018809523809523</v>
      </c>
      <c r="T19" s="57"/>
    </row>
    <row r="20" spans="1:20" ht="31.5">
      <c r="A20" s="42">
        <v>9</v>
      </c>
      <c r="B20" s="37" t="s">
        <v>46</v>
      </c>
      <c r="C20" s="37" t="s">
        <v>48</v>
      </c>
      <c r="D20" s="46"/>
      <c r="E20" s="38" t="s">
        <v>42</v>
      </c>
      <c r="F20" s="43">
        <v>167</v>
      </c>
      <c r="G20" s="48">
        <v>55.665999999999997</v>
      </c>
      <c r="H20" s="22">
        <v>174</v>
      </c>
      <c r="I20" s="48">
        <v>58</v>
      </c>
      <c r="J20" s="21">
        <v>178.5</v>
      </c>
      <c r="K20" s="48">
        <v>59.5</v>
      </c>
      <c r="L20" s="21"/>
      <c r="M20" s="31">
        <v>0</v>
      </c>
      <c r="N20" s="26">
        <v>519.5</v>
      </c>
      <c r="O20" s="48">
        <v>57.722000000000001</v>
      </c>
      <c r="P20" s="55"/>
      <c r="Q20" s="32">
        <f>SUM(Таблица1[[#This Row],[%]]+Таблица1[[#This Row],[%.]]+Таблица1[[#This Row],[% .]])</f>
        <v>173.166</v>
      </c>
      <c r="R20" s="32">
        <f t="shared" si="0"/>
        <v>173.166</v>
      </c>
      <c r="S20" s="32">
        <f t="shared" si="1"/>
        <v>57.722000000000001</v>
      </c>
      <c r="T20" s="49"/>
    </row>
    <row r="21" spans="1:20" ht="31.5">
      <c r="A21" s="42">
        <v>10</v>
      </c>
      <c r="B21" s="37" t="s">
        <v>44</v>
      </c>
      <c r="C21" s="37" t="s">
        <v>30</v>
      </c>
      <c r="D21" s="45"/>
      <c r="E21" s="38" t="s">
        <v>42</v>
      </c>
      <c r="F21" s="43">
        <v>165.5</v>
      </c>
      <c r="G21" s="48">
        <v>55.165999999999997</v>
      </c>
      <c r="H21" s="22">
        <v>179</v>
      </c>
      <c r="I21" s="48">
        <v>59.665999999999997</v>
      </c>
      <c r="J21" s="21">
        <v>171</v>
      </c>
      <c r="K21" s="48">
        <v>57</v>
      </c>
      <c r="L21" s="24"/>
      <c r="M21" s="31">
        <v>8.7142857142857105E-2</v>
      </c>
      <c r="N21" s="26">
        <v>515.5</v>
      </c>
      <c r="O21" s="48">
        <v>57.277000000000001</v>
      </c>
      <c r="P21" s="39">
        <f>SUM(Таблица1[[#This Row],[%]])+Таблица1[[#This Row],[%.]]+Таблица1[[#This Row],[% .]]</f>
        <v>171.83199999999999</v>
      </c>
      <c r="Q21" s="40">
        <f>SUM(Таблица1[[#This Row],[%]]+Таблица1[[#This Row],[%.]]+Таблица1[[#This Row],[% .]])</f>
        <v>171.83199999999999</v>
      </c>
      <c r="R21" s="40">
        <f t="shared" si="0"/>
        <v>171.74485714285714</v>
      </c>
      <c r="S21" s="41">
        <f t="shared" si="1"/>
        <v>57.248285714285714</v>
      </c>
      <c r="T21" s="57"/>
    </row>
    <row r="22" spans="1:20" ht="31.5">
      <c r="A22" s="42"/>
      <c r="B22" s="37" t="s">
        <v>43</v>
      </c>
      <c r="C22" s="37" t="s">
        <v>39</v>
      </c>
      <c r="D22" s="45"/>
      <c r="E22" s="38" t="s">
        <v>42</v>
      </c>
      <c r="F22" s="43"/>
      <c r="G22" s="48"/>
      <c r="H22" s="22"/>
      <c r="I22" s="48"/>
      <c r="J22" s="21"/>
      <c r="K22" s="48"/>
      <c r="L22" s="24"/>
      <c r="M22" s="31">
        <v>5.5E-2</v>
      </c>
      <c r="N22" s="26" t="s">
        <v>52</v>
      </c>
      <c r="O22" s="48"/>
      <c r="P22" s="52">
        <f>SUM(Таблица1[[#This Row],[%]])+Таблица1[[#This Row],[%.]]+Таблица1[[#This Row],[% .]]</f>
        <v>0</v>
      </c>
      <c r="Q22" s="53">
        <f>SUM(Таблица1[[#This Row],[%]]+Таблица1[[#This Row],[%.]]+Таблица1[[#This Row],[% .]])</f>
        <v>0</v>
      </c>
      <c r="R22" s="53" t="e">
        <f>Q22-#REF!</f>
        <v>#REF!</v>
      </c>
      <c r="S22" s="54" t="e">
        <f t="shared" si="1"/>
        <v>#REF!</v>
      </c>
      <c r="T22" s="57"/>
    </row>
    <row r="23" spans="1:20">
      <c r="B23" s="20" t="s">
        <v>15</v>
      </c>
      <c r="E23" s="51"/>
      <c r="F23" s="51"/>
      <c r="G23" s="51" t="s">
        <v>56</v>
      </c>
    </row>
    <row r="24" spans="1:20">
      <c r="B24" s="20" t="s">
        <v>51</v>
      </c>
      <c r="E24" s="51"/>
      <c r="F24" s="51"/>
      <c r="G24" s="51" t="s">
        <v>53</v>
      </c>
    </row>
    <row r="25" spans="1:20">
      <c r="B25" s="20" t="s">
        <v>65</v>
      </c>
      <c r="E25" s="20"/>
      <c r="F25" s="20"/>
      <c r="G25" s="20" t="s">
        <v>66</v>
      </c>
    </row>
  </sheetData>
  <mergeCells count="9">
    <mergeCell ref="A8:R8"/>
    <mergeCell ref="F10:G10"/>
    <mergeCell ref="H10:I10"/>
    <mergeCell ref="J10:L10"/>
    <mergeCell ref="A2:R2"/>
    <mergeCell ref="A4:R4"/>
    <mergeCell ref="A5:R5"/>
    <mergeCell ref="A6:R6"/>
    <mergeCell ref="N7:O7"/>
  </mergeCells>
  <pageMargins left="0.70866141732283472" right="0.31496062992125984" top="0.74803149606299213" bottom="0.74803149606299213" header="0.51181102362204722" footer="0.31496062992125984"/>
  <pageSetup paperSize="9" scale="80" orientation="landscape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opLeftCell="A7" workbookViewId="0">
      <selection activeCell="T1" sqref="A1:T29"/>
    </sheetView>
  </sheetViews>
  <sheetFormatPr defaultRowHeight="15"/>
  <cols>
    <col min="2" max="2" width="16.7109375" customWidth="1"/>
    <col min="3" max="3" width="7.5703125" customWidth="1"/>
    <col min="4" max="4" width="15.28515625" customWidth="1"/>
    <col min="5" max="5" width="15.7109375" customWidth="1"/>
    <col min="6" max="7" width="0" hidden="1" customWidth="1"/>
    <col min="11" max="11" width="9.42578125" customWidth="1"/>
    <col min="12" max="13" width="0" hidden="1" customWidth="1"/>
    <col min="14" max="14" width="11.28515625" hidden="1" customWidth="1"/>
    <col min="15" max="16" width="0" hidden="1" customWidth="1"/>
    <col min="17" max="17" width="9.5703125" customWidth="1"/>
    <col min="18" max="18" width="9.42578125" customWidth="1"/>
    <col min="19" max="19" width="10.28515625" hidden="1" customWidth="1"/>
  </cols>
  <sheetData>
    <row r="1" spans="1:20" ht="52.5" customHeight="1">
      <c r="A1" s="1"/>
      <c r="B1" s="1"/>
      <c r="C1" s="1"/>
      <c r="D1" s="1"/>
      <c r="E1" s="1"/>
      <c r="F1" s="1"/>
      <c r="G1" s="2"/>
      <c r="H1" s="2"/>
      <c r="I1" s="2"/>
      <c r="J1" s="3"/>
      <c r="K1" s="4"/>
      <c r="L1" s="5"/>
      <c r="M1" s="3"/>
      <c r="N1" s="4"/>
      <c r="O1" s="5"/>
      <c r="P1" s="3"/>
      <c r="Q1" s="3"/>
      <c r="R1" s="4"/>
      <c r="S1" s="6"/>
    </row>
    <row r="2" spans="1:20" ht="18.75">
      <c r="A2" s="171" t="s">
        <v>108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0" s="95" customFormat="1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20" ht="15.75">
      <c r="A4" s="174" t="s">
        <v>69</v>
      </c>
      <c r="B4" s="174"/>
      <c r="C4" s="174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58">
        <v>43630</v>
      </c>
      <c r="R4" s="158"/>
      <c r="S4" s="158"/>
    </row>
    <row r="5" spans="1:20">
      <c r="A5" s="173" t="s">
        <v>161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20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0" ht="18.75">
      <c r="A7" s="68"/>
      <c r="B7" s="68"/>
      <c r="C7" s="157" t="s">
        <v>251</v>
      </c>
      <c r="D7" s="157"/>
      <c r="E7" s="157"/>
      <c r="F7" s="157"/>
      <c r="G7" s="157"/>
      <c r="H7" s="157"/>
      <c r="I7" s="157"/>
      <c r="J7" s="157"/>
      <c r="K7" s="157"/>
      <c r="L7" s="68"/>
      <c r="M7" s="68"/>
      <c r="N7" s="68"/>
      <c r="O7" s="68"/>
      <c r="P7" s="68"/>
      <c r="Q7" s="68"/>
      <c r="R7" s="68"/>
      <c r="S7" s="68"/>
    </row>
    <row r="8" spans="1:20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20" ht="18" customHeight="1">
      <c r="A9" s="165" t="s">
        <v>20</v>
      </c>
      <c r="B9" s="159" t="s">
        <v>5</v>
      </c>
      <c r="C9" s="159" t="s">
        <v>73</v>
      </c>
      <c r="D9" s="159" t="s">
        <v>6</v>
      </c>
      <c r="E9" s="159" t="s">
        <v>8</v>
      </c>
      <c r="F9" s="71" t="s">
        <v>54</v>
      </c>
      <c r="G9" s="167" t="s">
        <v>105</v>
      </c>
      <c r="H9" s="167"/>
      <c r="I9" s="167"/>
      <c r="J9" s="167"/>
      <c r="K9" s="167"/>
      <c r="L9" s="168" t="s">
        <v>71</v>
      </c>
      <c r="M9" s="169"/>
      <c r="N9" s="170"/>
      <c r="O9" s="72"/>
      <c r="P9" s="73"/>
      <c r="Q9" s="163" t="s">
        <v>72</v>
      </c>
      <c r="R9" s="165" t="s">
        <v>129</v>
      </c>
      <c r="S9" s="165" t="s">
        <v>129</v>
      </c>
      <c r="T9" s="165" t="s">
        <v>245</v>
      </c>
    </row>
    <row r="10" spans="1:20" ht="24">
      <c r="A10" s="166"/>
      <c r="B10" s="161"/>
      <c r="C10" s="162"/>
      <c r="D10" s="161"/>
      <c r="E10" s="160"/>
      <c r="F10" s="74" t="s">
        <v>9</v>
      </c>
      <c r="G10" s="75" t="s">
        <v>17</v>
      </c>
      <c r="H10" s="75" t="s">
        <v>29</v>
      </c>
      <c r="I10" s="75" t="s">
        <v>10</v>
      </c>
      <c r="J10" s="75" t="s">
        <v>29</v>
      </c>
      <c r="K10" s="75" t="s">
        <v>10</v>
      </c>
      <c r="L10" s="75" t="s">
        <v>18</v>
      </c>
      <c r="M10" s="74" t="s">
        <v>29</v>
      </c>
      <c r="N10" s="76" t="s">
        <v>10</v>
      </c>
      <c r="O10" s="74" t="s">
        <v>21</v>
      </c>
      <c r="P10" s="74" t="s">
        <v>12</v>
      </c>
      <c r="Q10" s="164"/>
      <c r="R10" s="166"/>
      <c r="S10" s="166"/>
      <c r="T10" s="166"/>
    </row>
    <row r="11" spans="1:20" ht="27" customHeight="1">
      <c r="A11" s="69">
        <v>1</v>
      </c>
      <c r="B11" s="77" t="s">
        <v>86</v>
      </c>
      <c r="C11" s="79" t="s">
        <v>74</v>
      </c>
      <c r="D11" s="77" t="s">
        <v>116</v>
      </c>
      <c r="E11" s="78" t="s">
        <v>112</v>
      </c>
      <c r="F11" s="80"/>
      <c r="G11" s="81"/>
      <c r="H11" s="115" t="s">
        <v>153</v>
      </c>
      <c r="I11" s="115" t="s">
        <v>154</v>
      </c>
      <c r="J11" s="115" t="s">
        <v>155</v>
      </c>
      <c r="K11" s="115" t="s">
        <v>156</v>
      </c>
      <c r="L11" s="116"/>
      <c r="M11" s="117">
        <v>205.5</v>
      </c>
      <c r="N11" s="118">
        <v>62.273000000000003</v>
      </c>
      <c r="O11" s="119"/>
      <c r="P11" s="117"/>
      <c r="Q11" s="120">
        <v>0</v>
      </c>
      <c r="R11" s="121">
        <v>66.334000000000003</v>
      </c>
      <c r="S11" s="121">
        <v>66.334000000000003</v>
      </c>
      <c r="T11" s="121">
        <v>1</v>
      </c>
    </row>
    <row r="12" spans="1:20" ht="25.5">
      <c r="A12" s="69">
        <v>2</v>
      </c>
      <c r="B12" s="77" t="s">
        <v>113</v>
      </c>
      <c r="C12" s="79">
        <v>3</v>
      </c>
      <c r="D12" s="77" t="s">
        <v>111</v>
      </c>
      <c r="E12" s="78" t="s">
        <v>112</v>
      </c>
      <c r="F12" s="82"/>
      <c r="G12" s="81"/>
      <c r="H12" s="115" t="s">
        <v>157</v>
      </c>
      <c r="I12" s="115" t="s">
        <v>158</v>
      </c>
      <c r="J12" s="115" t="s">
        <v>159</v>
      </c>
      <c r="K12" s="115" t="s">
        <v>160</v>
      </c>
      <c r="L12" s="122"/>
      <c r="M12" s="123">
        <v>213.5</v>
      </c>
      <c r="N12" s="124">
        <v>64.697000000000003</v>
      </c>
      <c r="O12" s="125"/>
      <c r="P12" s="123"/>
      <c r="Q12" s="120">
        <v>0</v>
      </c>
      <c r="R12" s="126">
        <v>65.75</v>
      </c>
      <c r="S12" s="126">
        <v>65.75</v>
      </c>
      <c r="T12" s="121">
        <v>1</v>
      </c>
    </row>
    <row r="13" spans="1:20" ht="29.25" customHeight="1">
      <c r="A13" s="69">
        <v>3</v>
      </c>
      <c r="B13" s="77" t="s">
        <v>114</v>
      </c>
      <c r="C13" s="79" t="s">
        <v>89</v>
      </c>
      <c r="D13" s="77" t="s">
        <v>117</v>
      </c>
      <c r="E13" s="78" t="s">
        <v>112</v>
      </c>
      <c r="F13" s="83"/>
      <c r="G13" s="81"/>
      <c r="H13" s="115" t="s">
        <v>162</v>
      </c>
      <c r="I13" s="115" t="s">
        <v>163</v>
      </c>
      <c r="J13" s="115" t="s">
        <v>164</v>
      </c>
      <c r="K13" s="115" t="s">
        <v>165</v>
      </c>
      <c r="L13" s="116"/>
      <c r="M13" s="117"/>
      <c r="N13" s="118"/>
      <c r="O13" s="119"/>
      <c r="P13" s="117"/>
      <c r="Q13" s="120">
        <v>0</v>
      </c>
      <c r="R13" s="126">
        <v>65</v>
      </c>
      <c r="S13" s="126">
        <v>65</v>
      </c>
      <c r="T13" s="121">
        <v>1</v>
      </c>
    </row>
    <row r="14" spans="1:20" ht="28.5" customHeight="1">
      <c r="A14" s="69">
        <v>4</v>
      </c>
      <c r="B14" s="77" t="s">
        <v>115</v>
      </c>
      <c r="C14" s="79" t="s">
        <v>79</v>
      </c>
      <c r="D14" s="77" t="s">
        <v>110</v>
      </c>
      <c r="E14" s="78" t="s">
        <v>82</v>
      </c>
      <c r="F14" s="80"/>
      <c r="G14" s="81"/>
      <c r="H14" s="115" t="s">
        <v>166</v>
      </c>
      <c r="I14" s="115" t="s">
        <v>167</v>
      </c>
      <c r="J14" s="115" t="s">
        <v>90</v>
      </c>
      <c r="K14" s="115" t="s">
        <v>102</v>
      </c>
      <c r="L14" s="115"/>
      <c r="M14" s="121">
        <v>220.5</v>
      </c>
      <c r="N14" s="127">
        <v>66.817999999999998</v>
      </c>
      <c r="O14" s="121"/>
      <c r="P14" s="121"/>
      <c r="Q14" s="120">
        <v>0</v>
      </c>
      <c r="R14" s="121">
        <v>64.334000000000003</v>
      </c>
      <c r="S14" s="121">
        <v>64.334000000000003</v>
      </c>
      <c r="T14" s="121">
        <v>2</v>
      </c>
    </row>
    <row r="15" spans="1:20" ht="33.75" customHeight="1">
      <c r="A15" s="69">
        <v>5</v>
      </c>
      <c r="B15" s="77" t="s">
        <v>97</v>
      </c>
      <c r="C15" s="79" t="s">
        <v>79</v>
      </c>
      <c r="D15" s="77" t="s">
        <v>118</v>
      </c>
      <c r="E15" s="78" t="s">
        <v>112</v>
      </c>
      <c r="F15" s="84"/>
      <c r="G15" s="85"/>
      <c r="H15" s="115" t="s">
        <v>100</v>
      </c>
      <c r="I15" s="115" t="s">
        <v>101</v>
      </c>
      <c r="J15" s="115" t="s">
        <v>168</v>
      </c>
      <c r="K15" s="115" t="s">
        <v>169</v>
      </c>
      <c r="L15" s="128"/>
      <c r="M15" s="129">
        <v>182.5</v>
      </c>
      <c r="N15" s="130">
        <v>55.302999999999997</v>
      </c>
      <c r="O15" s="129"/>
      <c r="P15" s="129"/>
      <c r="Q15" s="120">
        <v>0</v>
      </c>
      <c r="R15" s="121">
        <v>61.582999999999998</v>
      </c>
      <c r="S15" s="121">
        <v>61.582999999999998</v>
      </c>
      <c r="T15" s="121"/>
    </row>
    <row r="16" spans="1:20" ht="17.25" customHeight="1">
      <c r="A16" s="86"/>
      <c r="B16" s="87"/>
      <c r="C16" s="88"/>
      <c r="D16" s="87"/>
      <c r="E16" s="89"/>
      <c r="F16" s="90"/>
      <c r="G16" s="91"/>
      <c r="H16" s="92"/>
      <c r="I16" s="92"/>
      <c r="J16" s="92"/>
      <c r="K16" s="92"/>
      <c r="L16" s="92"/>
      <c r="M16" s="93"/>
      <c r="N16" s="94"/>
      <c r="O16" s="93"/>
      <c r="P16" s="93"/>
      <c r="Q16" s="93"/>
      <c r="R16" s="93"/>
      <c r="S16" s="70"/>
    </row>
    <row r="17" spans="1:20" ht="18.75">
      <c r="A17" s="157" t="s">
        <v>119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</row>
    <row r="18" spans="1:20" ht="15" customHeight="1">
      <c r="A18" s="165" t="s">
        <v>20</v>
      </c>
      <c r="B18" s="159" t="s">
        <v>5</v>
      </c>
      <c r="C18" s="159" t="s">
        <v>73</v>
      </c>
      <c r="D18" s="159" t="s">
        <v>6</v>
      </c>
      <c r="E18" s="159" t="s">
        <v>8</v>
      </c>
      <c r="F18" s="71" t="s">
        <v>54</v>
      </c>
      <c r="G18" s="167" t="s">
        <v>105</v>
      </c>
      <c r="H18" s="167"/>
      <c r="I18" s="167"/>
      <c r="J18" s="167"/>
      <c r="K18" s="167"/>
      <c r="L18" s="168" t="s">
        <v>71</v>
      </c>
      <c r="M18" s="169"/>
      <c r="N18" s="170"/>
      <c r="O18" s="72"/>
      <c r="P18" s="73"/>
      <c r="Q18" s="163" t="s">
        <v>72</v>
      </c>
      <c r="R18" s="165" t="s">
        <v>130</v>
      </c>
      <c r="S18" s="165" t="s">
        <v>130</v>
      </c>
      <c r="T18" s="165" t="s">
        <v>249</v>
      </c>
    </row>
    <row r="19" spans="1:20" ht="24">
      <c r="A19" s="166"/>
      <c r="B19" s="161"/>
      <c r="C19" s="162"/>
      <c r="D19" s="161"/>
      <c r="E19" s="160"/>
      <c r="F19" s="74" t="s">
        <v>9</v>
      </c>
      <c r="G19" s="75" t="s">
        <v>17</v>
      </c>
      <c r="H19" s="75" t="s">
        <v>29</v>
      </c>
      <c r="I19" s="75" t="s">
        <v>10</v>
      </c>
      <c r="J19" s="75" t="s">
        <v>29</v>
      </c>
      <c r="K19" s="75" t="s">
        <v>10</v>
      </c>
      <c r="L19" s="75" t="s">
        <v>18</v>
      </c>
      <c r="M19" s="74" t="s">
        <v>29</v>
      </c>
      <c r="N19" s="76" t="s">
        <v>10</v>
      </c>
      <c r="O19" s="74" t="s">
        <v>21</v>
      </c>
      <c r="P19" s="74" t="s">
        <v>12</v>
      </c>
      <c r="Q19" s="164"/>
      <c r="R19" s="166"/>
      <c r="S19" s="166"/>
      <c r="T19" s="166"/>
    </row>
    <row r="20" spans="1:20" s="61" customFormat="1" ht="30.75" customHeight="1">
      <c r="A20" s="139">
        <v>1</v>
      </c>
      <c r="B20" s="77" t="s">
        <v>187</v>
      </c>
      <c r="C20" s="79" t="s">
        <v>79</v>
      </c>
      <c r="D20" s="77" t="s">
        <v>126</v>
      </c>
      <c r="E20" s="78" t="s">
        <v>127</v>
      </c>
      <c r="F20" s="64"/>
      <c r="G20" s="65"/>
      <c r="H20" s="134" t="s">
        <v>170</v>
      </c>
      <c r="I20" s="134" t="s">
        <v>171</v>
      </c>
      <c r="J20" s="134" t="s">
        <v>172</v>
      </c>
      <c r="K20" s="135">
        <v>68.677000000000007</v>
      </c>
      <c r="L20" s="134"/>
      <c r="M20" s="136">
        <v>175.5</v>
      </c>
      <c r="N20" s="135">
        <v>58.5</v>
      </c>
      <c r="O20" s="134"/>
      <c r="P20" s="134"/>
      <c r="Q20" s="134" t="s">
        <v>96</v>
      </c>
      <c r="R20" s="134" t="s">
        <v>173</v>
      </c>
      <c r="S20" s="134" t="s">
        <v>246</v>
      </c>
      <c r="T20" s="134" t="s">
        <v>250</v>
      </c>
    </row>
    <row r="21" spans="1:20" s="61" customFormat="1" ht="30.75" customHeight="1">
      <c r="A21" s="140">
        <v>2</v>
      </c>
      <c r="B21" s="77" t="s">
        <v>94</v>
      </c>
      <c r="C21" s="79">
        <v>2</v>
      </c>
      <c r="D21" s="77" t="s">
        <v>109</v>
      </c>
      <c r="E21" s="78" t="s">
        <v>112</v>
      </c>
      <c r="F21" s="62"/>
      <c r="G21" s="63"/>
      <c r="H21" s="134" t="s">
        <v>174</v>
      </c>
      <c r="I21" s="134" t="s">
        <v>175</v>
      </c>
      <c r="J21" s="134" t="s">
        <v>176</v>
      </c>
      <c r="K21" s="135">
        <v>65.882000000000005</v>
      </c>
      <c r="L21" s="134"/>
      <c r="M21" s="136">
        <v>176</v>
      </c>
      <c r="N21" s="135">
        <v>58.667000000000002</v>
      </c>
      <c r="O21" s="134"/>
      <c r="P21" s="134"/>
      <c r="Q21" s="134" t="s">
        <v>96</v>
      </c>
      <c r="R21" s="134" t="s">
        <v>177</v>
      </c>
      <c r="S21" s="134" t="s">
        <v>247</v>
      </c>
      <c r="T21" s="134" t="s">
        <v>250</v>
      </c>
    </row>
    <row r="22" spans="1:20" s="61" customFormat="1" ht="30.75" customHeight="1">
      <c r="A22" s="139">
        <v>3</v>
      </c>
      <c r="B22" s="77" t="s">
        <v>107</v>
      </c>
      <c r="C22" s="79" t="s">
        <v>79</v>
      </c>
      <c r="D22" s="77" t="s">
        <v>93</v>
      </c>
      <c r="E22" s="78" t="s">
        <v>112</v>
      </c>
      <c r="F22" s="66"/>
      <c r="G22" s="65"/>
      <c r="H22" s="134" t="s">
        <v>178</v>
      </c>
      <c r="I22" s="134" t="s">
        <v>179</v>
      </c>
      <c r="J22" s="134" t="s">
        <v>180</v>
      </c>
      <c r="K22" s="135">
        <v>65.734999999999999</v>
      </c>
      <c r="L22" s="134"/>
      <c r="M22" s="136">
        <v>187</v>
      </c>
      <c r="N22" s="135">
        <v>62.332999999999998</v>
      </c>
      <c r="O22" s="134"/>
      <c r="P22" s="134"/>
      <c r="Q22" s="134" t="s">
        <v>96</v>
      </c>
      <c r="R22" s="134" t="s">
        <v>181</v>
      </c>
      <c r="S22" s="134" t="s">
        <v>181</v>
      </c>
      <c r="T22" s="134" t="s">
        <v>252</v>
      </c>
    </row>
    <row r="23" spans="1:20" s="61" customFormat="1" ht="30.75" customHeight="1">
      <c r="A23" s="139">
        <v>4</v>
      </c>
      <c r="B23" s="77" t="s">
        <v>86</v>
      </c>
      <c r="C23" s="79" t="s">
        <v>74</v>
      </c>
      <c r="D23" s="77" t="s">
        <v>116</v>
      </c>
      <c r="E23" s="78" t="s">
        <v>112</v>
      </c>
      <c r="F23" s="62"/>
      <c r="G23" s="63"/>
      <c r="H23" s="134" t="s">
        <v>182</v>
      </c>
      <c r="I23" s="134" t="s">
        <v>183</v>
      </c>
      <c r="J23" s="134" t="s">
        <v>180</v>
      </c>
      <c r="K23" s="135">
        <v>65.734999999999999</v>
      </c>
      <c r="L23" s="134"/>
      <c r="M23" s="136">
        <v>192</v>
      </c>
      <c r="N23" s="135">
        <v>64</v>
      </c>
      <c r="O23" s="134"/>
      <c r="P23" s="134"/>
      <c r="Q23" s="134" t="s">
        <v>104</v>
      </c>
      <c r="R23" s="134" t="s">
        <v>120</v>
      </c>
      <c r="S23" s="134" t="s">
        <v>120</v>
      </c>
      <c r="T23" s="134" t="s">
        <v>252</v>
      </c>
    </row>
    <row r="24" spans="1:20" s="61" customFormat="1" ht="25.5">
      <c r="A24" s="140">
        <v>5</v>
      </c>
      <c r="B24" s="77" t="s">
        <v>106</v>
      </c>
      <c r="C24" s="79" t="s">
        <v>79</v>
      </c>
      <c r="D24" s="77" t="s">
        <v>92</v>
      </c>
      <c r="E24" s="78" t="s">
        <v>112</v>
      </c>
      <c r="F24" s="62"/>
      <c r="G24" s="63"/>
      <c r="H24" s="134" t="s">
        <v>184</v>
      </c>
      <c r="I24" s="134" t="s">
        <v>185</v>
      </c>
      <c r="J24" s="134" t="s">
        <v>91</v>
      </c>
      <c r="K24" s="135">
        <v>59.265000000000001</v>
      </c>
      <c r="L24" s="134"/>
      <c r="M24" s="136">
        <v>184.5</v>
      </c>
      <c r="N24" s="135">
        <v>61.5</v>
      </c>
      <c r="O24" s="134"/>
      <c r="P24" s="134"/>
      <c r="Q24" s="134" t="s">
        <v>96</v>
      </c>
      <c r="R24" s="134" t="s">
        <v>186</v>
      </c>
      <c r="S24" s="134" t="s">
        <v>248</v>
      </c>
      <c r="T24" s="134"/>
    </row>
    <row r="25" spans="1:20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20">
      <c r="A26" s="59"/>
      <c r="B26" s="59"/>
      <c r="C26" s="59" t="s">
        <v>15</v>
      </c>
      <c r="D26" s="59"/>
      <c r="E26" s="59"/>
      <c r="F26" s="60"/>
      <c r="G26" s="59"/>
      <c r="H26" s="50" t="s">
        <v>128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20">
      <c r="A27" s="59"/>
      <c r="B27" s="59"/>
      <c r="C27" s="59"/>
      <c r="D27" s="59"/>
      <c r="E27" s="59"/>
      <c r="F27" s="60"/>
      <c r="G27" s="59"/>
      <c r="H27" s="5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20">
      <c r="A28" s="59"/>
      <c r="B28" s="59"/>
      <c r="C28" s="59" t="s">
        <v>68</v>
      </c>
      <c r="D28" s="59"/>
      <c r="E28" s="59"/>
      <c r="F28" s="59"/>
      <c r="G28" s="59"/>
      <c r="H28" s="59" t="s">
        <v>67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20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</sheetData>
  <sortState ref="B11:R13">
    <sortCondition descending="1" ref="R11:R13"/>
  </sortState>
  <mergeCells count="29">
    <mergeCell ref="T9:T10"/>
    <mergeCell ref="S18:S19"/>
    <mergeCell ref="T18:T19"/>
    <mergeCell ref="A2:S2"/>
    <mergeCell ref="A3:S3"/>
    <mergeCell ref="A5:S5"/>
    <mergeCell ref="A4:C4"/>
    <mergeCell ref="S9:S10"/>
    <mergeCell ref="A17:S17"/>
    <mergeCell ref="G18:K18"/>
    <mergeCell ref="L18:N18"/>
    <mergeCell ref="G9:K9"/>
    <mergeCell ref="L9:N9"/>
    <mergeCell ref="B9:B10"/>
    <mergeCell ref="A9:A10"/>
    <mergeCell ref="A18:A19"/>
    <mergeCell ref="B18:B19"/>
    <mergeCell ref="C18:C19"/>
    <mergeCell ref="D18:D19"/>
    <mergeCell ref="E18:E19"/>
    <mergeCell ref="Q18:Q19"/>
    <mergeCell ref="R18:R19"/>
    <mergeCell ref="C7:K7"/>
    <mergeCell ref="Q4:S4"/>
    <mergeCell ref="E9:E10"/>
    <mergeCell ref="D9:D10"/>
    <mergeCell ref="C9:C10"/>
    <mergeCell ref="Q9:Q10"/>
    <mergeCell ref="R9:R10"/>
  </mergeCells>
  <pageMargins left="0.70866141732283472" right="0.19685039370078741" top="0.17" bottom="0.42" header="0.17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R36"/>
  <sheetViews>
    <sheetView tabSelected="1" topLeftCell="A18" workbookViewId="0">
      <selection activeCell="R1" sqref="A1:R37"/>
    </sheetView>
  </sheetViews>
  <sheetFormatPr defaultRowHeight="15"/>
  <cols>
    <col min="1" max="1" width="7.42578125" customWidth="1"/>
    <col min="2" max="2" width="17.140625" customWidth="1"/>
    <col min="3" max="3" width="7.42578125" customWidth="1"/>
    <col min="4" max="4" width="14.85546875" customWidth="1"/>
    <col min="5" max="5" width="15" customWidth="1"/>
    <col min="6" max="6" width="7.85546875" customWidth="1"/>
    <col min="7" max="7" width="7.5703125" customWidth="1"/>
    <col min="8" max="8" width="0" hidden="1" customWidth="1"/>
    <col min="9" max="9" width="8" customWidth="1"/>
    <col min="10" max="10" width="7.42578125" customWidth="1"/>
    <col min="11" max="12" width="0" hidden="1" customWidth="1"/>
    <col min="13" max="13" width="11.28515625" hidden="1" customWidth="1"/>
    <col min="14" max="15" width="0" hidden="1" customWidth="1"/>
    <col min="17" max="17" width="8.28515625" customWidth="1"/>
  </cols>
  <sheetData>
    <row r="4" spans="1:18" ht="18" customHeight="1">
      <c r="A4" s="171" t="s">
        <v>108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8">
      <c r="A5" s="172" t="s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8" ht="15" customHeight="1">
      <c r="A6" s="174" t="s">
        <v>69</v>
      </c>
      <c r="B6" s="174"/>
      <c r="C6" s="17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58">
        <v>43630</v>
      </c>
      <c r="Q6" s="158"/>
    </row>
    <row r="7" spans="1:18">
      <c r="A7" s="173" t="s">
        <v>188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8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8" ht="18.75">
      <c r="A9" s="68"/>
      <c r="B9" s="68"/>
      <c r="C9" s="157" t="s">
        <v>131</v>
      </c>
      <c r="D9" s="157"/>
      <c r="E9" s="157"/>
      <c r="F9" s="157"/>
      <c r="G9" s="157"/>
      <c r="H9" s="157"/>
      <c r="I9" s="157"/>
      <c r="J9" s="157"/>
      <c r="K9" s="68"/>
      <c r="L9" s="68"/>
      <c r="M9" s="68"/>
      <c r="N9" s="68"/>
      <c r="O9" s="68"/>
      <c r="P9" s="68"/>
      <c r="Q9" s="68"/>
    </row>
    <row r="10" spans="1:18">
      <c r="A10" s="176" t="s">
        <v>20</v>
      </c>
      <c r="B10" s="176" t="s">
        <v>5</v>
      </c>
      <c r="C10" s="176" t="s">
        <v>73</v>
      </c>
      <c r="D10" s="176" t="s">
        <v>6</v>
      </c>
      <c r="E10" s="176" t="s">
        <v>8</v>
      </c>
      <c r="F10" s="167" t="s">
        <v>105</v>
      </c>
      <c r="G10" s="167"/>
      <c r="H10" s="167"/>
      <c r="I10" s="167"/>
      <c r="J10" s="167"/>
      <c r="K10" s="167" t="s">
        <v>71</v>
      </c>
      <c r="L10" s="167"/>
      <c r="M10" s="167"/>
      <c r="N10" s="102"/>
      <c r="O10" s="103"/>
      <c r="P10" s="175" t="s">
        <v>72</v>
      </c>
      <c r="Q10" s="176" t="s">
        <v>129</v>
      </c>
      <c r="R10" s="165" t="s">
        <v>245</v>
      </c>
    </row>
    <row r="11" spans="1:18" ht="14.25" customHeight="1">
      <c r="A11" s="176"/>
      <c r="B11" s="176"/>
      <c r="C11" s="176"/>
      <c r="D11" s="176"/>
      <c r="E11" s="176"/>
      <c r="F11" s="104" t="s">
        <v>29</v>
      </c>
      <c r="G11" s="104" t="s">
        <v>10</v>
      </c>
      <c r="H11" s="104" t="s">
        <v>29</v>
      </c>
      <c r="I11" s="104" t="s">
        <v>29</v>
      </c>
      <c r="J11" s="104" t="s">
        <v>10</v>
      </c>
      <c r="K11" s="104" t="s">
        <v>18</v>
      </c>
      <c r="L11" s="105" t="s">
        <v>29</v>
      </c>
      <c r="M11" s="106" t="s">
        <v>10</v>
      </c>
      <c r="N11" s="105" t="s">
        <v>21</v>
      </c>
      <c r="O11" s="105" t="s">
        <v>12</v>
      </c>
      <c r="P11" s="175"/>
      <c r="Q11" s="176"/>
      <c r="R11" s="166"/>
    </row>
    <row r="12" spans="1:18" ht="35.25">
      <c r="A12" s="107">
        <v>1</v>
      </c>
      <c r="B12" s="108" t="s">
        <v>136</v>
      </c>
      <c r="C12" s="97" t="s">
        <v>79</v>
      </c>
      <c r="D12" s="108" t="s">
        <v>142</v>
      </c>
      <c r="E12" s="78" t="s">
        <v>127</v>
      </c>
      <c r="F12" s="141" t="s">
        <v>189</v>
      </c>
      <c r="G12" s="141" t="s">
        <v>190</v>
      </c>
      <c r="H12" s="141"/>
      <c r="I12" s="141" t="s">
        <v>191</v>
      </c>
      <c r="J12" s="141" t="s">
        <v>192</v>
      </c>
      <c r="K12" s="122"/>
      <c r="L12" s="123"/>
      <c r="M12" s="124"/>
      <c r="N12" s="125"/>
      <c r="O12" s="123"/>
      <c r="P12" s="120">
        <v>0</v>
      </c>
      <c r="Q12" s="142">
        <v>67.5</v>
      </c>
      <c r="R12" s="120">
        <v>2</v>
      </c>
    </row>
    <row r="13" spans="1:18" ht="25.5">
      <c r="A13" s="107">
        <v>2</v>
      </c>
      <c r="B13" s="108" t="s">
        <v>113</v>
      </c>
      <c r="C13" s="79">
        <v>3</v>
      </c>
      <c r="D13" s="108" t="s">
        <v>111</v>
      </c>
      <c r="E13" s="78" t="s">
        <v>112</v>
      </c>
      <c r="F13" s="141" t="s">
        <v>193</v>
      </c>
      <c r="G13" s="141" t="s">
        <v>194</v>
      </c>
      <c r="H13" s="141">
        <v>66.817999999999998</v>
      </c>
      <c r="I13" s="141" t="s">
        <v>195</v>
      </c>
      <c r="J13" s="141" t="s">
        <v>196</v>
      </c>
      <c r="K13" s="122"/>
      <c r="L13" s="123"/>
      <c r="M13" s="124"/>
      <c r="N13" s="125"/>
      <c r="O13" s="123"/>
      <c r="P13" s="120">
        <v>0</v>
      </c>
      <c r="Q13" s="120">
        <v>66.539000000000001</v>
      </c>
      <c r="R13" s="120">
        <v>2</v>
      </c>
    </row>
    <row r="14" spans="1:18" ht="35.25">
      <c r="A14" s="107">
        <v>3</v>
      </c>
      <c r="B14" s="108" t="s">
        <v>85</v>
      </c>
      <c r="C14" s="79">
        <v>3</v>
      </c>
      <c r="D14" s="108" t="s">
        <v>197</v>
      </c>
      <c r="E14" s="78" t="s">
        <v>112</v>
      </c>
      <c r="F14" s="141" t="s">
        <v>98</v>
      </c>
      <c r="G14" s="141" t="s">
        <v>198</v>
      </c>
      <c r="H14" s="100">
        <v>66.817999999999998</v>
      </c>
      <c r="I14" s="141" t="s">
        <v>199</v>
      </c>
      <c r="J14" s="141" t="s">
        <v>149</v>
      </c>
      <c r="K14" s="122"/>
      <c r="L14" s="123"/>
      <c r="M14" s="124"/>
      <c r="N14" s="125"/>
      <c r="O14" s="123"/>
      <c r="P14" s="120">
        <v>0</v>
      </c>
      <c r="Q14" s="120">
        <v>66.471999999999994</v>
      </c>
      <c r="R14" s="120">
        <v>2</v>
      </c>
    </row>
    <row r="15" spans="1:18" ht="25.5">
      <c r="A15" s="107">
        <v>4</v>
      </c>
      <c r="B15" s="96" t="s">
        <v>133</v>
      </c>
      <c r="C15" s="79" t="s">
        <v>79</v>
      </c>
      <c r="D15" s="108" t="s">
        <v>139</v>
      </c>
      <c r="E15" s="78" t="s">
        <v>70</v>
      </c>
      <c r="F15" s="141" t="s">
        <v>199</v>
      </c>
      <c r="G15" s="141" t="s">
        <v>200</v>
      </c>
      <c r="H15" s="141">
        <v>66.817999999999998</v>
      </c>
      <c r="I15" s="141" t="s">
        <v>201</v>
      </c>
      <c r="J15" s="141" t="s">
        <v>202</v>
      </c>
      <c r="K15" s="122"/>
      <c r="L15" s="123">
        <v>213.5</v>
      </c>
      <c r="M15" s="124">
        <v>64.697000000000003</v>
      </c>
      <c r="N15" s="125"/>
      <c r="O15" s="123"/>
      <c r="P15" s="120">
        <v>0</v>
      </c>
      <c r="Q15" s="120">
        <v>65.289000000000001</v>
      </c>
      <c r="R15" s="120">
        <v>2</v>
      </c>
    </row>
    <row r="16" spans="1:18" ht="38.25">
      <c r="A16" s="107">
        <v>5</v>
      </c>
      <c r="B16" s="108" t="s">
        <v>97</v>
      </c>
      <c r="C16" s="79" t="s">
        <v>79</v>
      </c>
      <c r="D16" s="108" t="s">
        <v>118</v>
      </c>
      <c r="E16" s="78" t="s">
        <v>112</v>
      </c>
      <c r="F16" s="141" t="s">
        <v>203</v>
      </c>
      <c r="G16" s="141" t="s">
        <v>204</v>
      </c>
      <c r="H16" s="141">
        <v>66.817999999999998</v>
      </c>
      <c r="I16" s="141" t="s">
        <v>199</v>
      </c>
      <c r="J16" s="141" t="s">
        <v>200</v>
      </c>
      <c r="K16" s="122"/>
      <c r="L16" s="123">
        <v>205.5</v>
      </c>
      <c r="M16" s="124">
        <v>62.273000000000003</v>
      </c>
      <c r="N16" s="125"/>
      <c r="O16" s="123"/>
      <c r="P16" s="120">
        <v>0</v>
      </c>
      <c r="Q16" s="120">
        <v>65.192999999999998</v>
      </c>
      <c r="R16" s="120">
        <v>2</v>
      </c>
    </row>
    <row r="17" spans="1:18" ht="25.5">
      <c r="A17" s="107">
        <v>6</v>
      </c>
      <c r="B17" s="96" t="s">
        <v>135</v>
      </c>
      <c r="C17" s="79">
        <v>3</v>
      </c>
      <c r="D17" s="108" t="s">
        <v>141</v>
      </c>
      <c r="E17" s="78" t="s">
        <v>112</v>
      </c>
      <c r="F17" s="141" t="s">
        <v>205</v>
      </c>
      <c r="G17" s="141" t="s">
        <v>102</v>
      </c>
      <c r="H17" s="141"/>
      <c r="I17" s="141" t="s">
        <v>199</v>
      </c>
      <c r="J17" s="141" t="s">
        <v>200</v>
      </c>
      <c r="K17" s="122"/>
      <c r="L17" s="123"/>
      <c r="M17" s="124"/>
      <c r="N17" s="125"/>
      <c r="O17" s="123"/>
      <c r="P17" s="120">
        <v>0</v>
      </c>
      <c r="Q17" s="120">
        <v>64.903999999999996</v>
      </c>
      <c r="R17" s="120">
        <v>3</v>
      </c>
    </row>
    <row r="18" spans="1:18" ht="28.5" customHeight="1">
      <c r="A18" s="107">
        <v>7</v>
      </c>
      <c r="B18" s="108" t="s">
        <v>132</v>
      </c>
      <c r="C18" s="79" t="s">
        <v>79</v>
      </c>
      <c r="D18" s="108" t="s">
        <v>138</v>
      </c>
      <c r="E18" s="78" t="s">
        <v>127</v>
      </c>
      <c r="F18" s="141" t="s">
        <v>195</v>
      </c>
      <c r="G18" s="141" t="s">
        <v>206</v>
      </c>
      <c r="H18" s="141">
        <v>66.817999999999998</v>
      </c>
      <c r="I18" s="141" t="s">
        <v>207</v>
      </c>
      <c r="J18" s="141" t="s">
        <v>208</v>
      </c>
      <c r="K18" s="141"/>
      <c r="L18" s="120">
        <v>220.5</v>
      </c>
      <c r="M18" s="143">
        <v>66.817999999999998</v>
      </c>
      <c r="N18" s="120"/>
      <c r="O18" s="120"/>
      <c r="P18" s="120">
        <v>0</v>
      </c>
      <c r="Q18" s="120">
        <v>64.423000000000002</v>
      </c>
      <c r="R18" s="120">
        <v>3</v>
      </c>
    </row>
    <row r="19" spans="1:18" ht="28.5" customHeight="1">
      <c r="A19" s="107">
        <v>8</v>
      </c>
      <c r="B19" s="96" t="s">
        <v>134</v>
      </c>
      <c r="C19" s="97" t="s">
        <v>74</v>
      </c>
      <c r="D19" s="108" t="s">
        <v>140</v>
      </c>
      <c r="E19" s="78" t="s">
        <v>112</v>
      </c>
      <c r="F19" s="141" t="s">
        <v>209</v>
      </c>
      <c r="G19" s="141" t="s">
        <v>210</v>
      </c>
      <c r="H19" s="141">
        <v>66.817999999999998</v>
      </c>
      <c r="I19" s="141" t="s">
        <v>211</v>
      </c>
      <c r="J19" s="141" t="s">
        <v>212</v>
      </c>
      <c r="K19" s="122"/>
      <c r="L19" s="123"/>
      <c r="M19" s="124"/>
      <c r="N19" s="125"/>
      <c r="O19" s="123"/>
      <c r="P19" s="120">
        <v>0</v>
      </c>
      <c r="Q19" s="120">
        <v>61.347000000000001</v>
      </c>
      <c r="R19" s="120"/>
    </row>
    <row r="20" spans="1:18" ht="32.25" customHeight="1">
      <c r="A20" s="107">
        <v>9</v>
      </c>
      <c r="B20" s="96" t="s">
        <v>137</v>
      </c>
      <c r="C20" s="97" t="s">
        <v>87</v>
      </c>
      <c r="D20" s="108" t="s">
        <v>143</v>
      </c>
      <c r="E20" s="78" t="s">
        <v>112</v>
      </c>
      <c r="F20" s="141" t="s">
        <v>213</v>
      </c>
      <c r="G20" s="141" t="s">
        <v>214</v>
      </c>
      <c r="H20" s="141"/>
      <c r="I20" s="141" t="s">
        <v>215</v>
      </c>
      <c r="J20" s="141" t="s">
        <v>216</v>
      </c>
      <c r="K20" s="122"/>
      <c r="L20" s="123"/>
      <c r="M20" s="124"/>
      <c r="N20" s="125"/>
      <c r="O20" s="123"/>
      <c r="P20" s="120">
        <v>0</v>
      </c>
      <c r="Q20" s="120">
        <v>60.673000000000002</v>
      </c>
      <c r="R20" s="120"/>
    </row>
    <row r="21" spans="1:18" ht="9.75" customHeight="1">
      <c r="A21" s="109"/>
      <c r="B21" s="87"/>
      <c r="C21" s="88"/>
      <c r="D21" s="87"/>
      <c r="E21" s="89"/>
      <c r="F21" s="92"/>
      <c r="G21" s="92"/>
      <c r="H21" s="92"/>
      <c r="I21" s="92"/>
      <c r="J21" s="92"/>
      <c r="K21" s="110"/>
      <c r="L21" s="111"/>
      <c r="M21" s="112"/>
      <c r="N21" s="113"/>
      <c r="O21" s="111"/>
      <c r="P21" s="93"/>
      <c r="Q21" s="93"/>
    </row>
    <row r="22" spans="1:18" ht="18.75" customHeight="1">
      <c r="A22" s="157" t="s">
        <v>144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8" ht="15" customHeight="1">
      <c r="A23" s="165" t="s">
        <v>20</v>
      </c>
      <c r="B23" s="159" t="s">
        <v>5</v>
      </c>
      <c r="C23" s="159" t="s">
        <v>73</v>
      </c>
      <c r="D23" s="159" t="s">
        <v>6</v>
      </c>
      <c r="E23" s="159" t="s">
        <v>8</v>
      </c>
      <c r="F23" s="167" t="s">
        <v>105</v>
      </c>
      <c r="G23" s="167"/>
      <c r="H23" s="167"/>
      <c r="I23" s="167"/>
      <c r="J23" s="167"/>
      <c r="K23" s="168" t="s">
        <v>71</v>
      </c>
      <c r="L23" s="169"/>
      <c r="M23" s="170"/>
      <c r="N23" s="72"/>
      <c r="O23" s="73"/>
      <c r="P23" s="163" t="s">
        <v>72</v>
      </c>
      <c r="Q23" s="165" t="s">
        <v>130</v>
      </c>
      <c r="R23" s="177" t="s">
        <v>245</v>
      </c>
    </row>
    <row r="24" spans="1:18" ht="12.75" customHeight="1">
      <c r="A24" s="166"/>
      <c r="B24" s="161"/>
      <c r="C24" s="162"/>
      <c r="D24" s="161"/>
      <c r="E24" s="160"/>
      <c r="F24" s="104" t="s">
        <v>29</v>
      </c>
      <c r="G24" s="104" t="s">
        <v>10</v>
      </c>
      <c r="H24" s="104" t="s">
        <v>29</v>
      </c>
      <c r="I24" s="104" t="s">
        <v>29</v>
      </c>
      <c r="J24" s="104" t="s">
        <v>10</v>
      </c>
      <c r="K24" s="75" t="s">
        <v>18</v>
      </c>
      <c r="L24" s="74" t="s">
        <v>29</v>
      </c>
      <c r="M24" s="76" t="s">
        <v>10</v>
      </c>
      <c r="N24" s="74" t="s">
        <v>21</v>
      </c>
      <c r="O24" s="74" t="s">
        <v>12</v>
      </c>
      <c r="P24" s="164"/>
      <c r="Q24" s="166"/>
      <c r="R24" s="162"/>
    </row>
    <row r="25" spans="1:18" ht="36.75">
      <c r="A25" s="144">
        <v>1</v>
      </c>
      <c r="B25" s="96" t="s">
        <v>76</v>
      </c>
      <c r="C25" s="101" t="s">
        <v>79</v>
      </c>
      <c r="D25" s="108" t="s">
        <v>222</v>
      </c>
      <c r="E25" s="78" t="s">
        <v>112</v>
      </c>
      <c r="F25" s="141" t="s">
        <v>217</v>
      </c>
      <c r="G25" s="141" t="s">
        <v>218</v>
      </c>
      <c r="H25" s="131" t="s">
        <v>95</v>
      </c>
      <c r="I25" s="141" t="s">
        <v>219</v>
      </c>
      <c r="J25" s="141" t="s">
        <v>220</v>
      </c>
      <c r="K25" s="131"/>
      <c r="L25" s="133">
        <v>192</v>
      </c>
      <c r="M25" s="132">
        <v>64</v>
      </c>
      <c r="N25" s="131"/>
      <c r="O25" s="131"/>
      <c r="P25" s="134" t="s">
        <v>96</v>
      </c>
      <c r="Q25" s="134" t="s">
        <v>221</v>
      </c>
      <c r="R25" s="134" t="s">
        <v>250</v>
      </c>
    </row>
    <row r="26" spans="1:18" ht="33.75">
      <c r="A26" s="138">
        <v>2</v>
      </c>
      <c r="B26" s="96" t="s">
        <v>76</v>
      </c>
      <c r="C26" s="101" t="s">
        <v>79</v>
      </c>
      <c r="D26" s="108" t="s">
        <v>77</v>
      </c>
      <c r="E26" s="78" t="s">
        <v>112</v>
      </c>
      <c r="F26" s="141" t="s">
        <v>223</v>
      </c>
      <c r="G26" s="141" t="s">
        <v>224</v>
      </c>
      <c r="H26" s="131" t="s">
        <v>148</v>
      </c>
      <c r="I26" s="141" t="s">
        <v>225</v>
      </c>
      <c r="J26" s="141" t="s">
        <v>226</v>
      </c>
      <c r="K26" s="131"/>
      <c r="L26" s="133">
        <v>174.5</v>
      </c>
      <c r="M26" s="132">
        <v>58.165999999999997</v>
      </c>
      <c r="N26" s="131"/>
      <c r="O26" s="131"/>
      <c r="P26" s="134" t="s">
        <v>96</v>
      </c>
      <c r="Q26" s="134" t="s">
        <v>227</v>
      </c>
      <c r="R26" s="134" t="s">
        <v>250</v>
      </c>
    </row>
    <row r="27" spans="1:18" ht="25.5">
      <c r="A27" s="138">
        <v>3</v>
      </c>
      <c r="B27" s="96" t="s">
        <v>78</v>
      </c>
      <c r="C27" s="114" t="s">
        <v>79</v>
      </c>
      <c r="D27" s="108" t="s">
        <v>80</v>
      </c>
      <c r="E27" s="78" t="s">
        <v>81</v>
      </c>
      <c r="F27" s="141" t="s">
        <v>195</v>
      </c>
      <c r="G27" s="141" t="s">
        <v>196</v>
      </c>
      <c r="H27" s="131" t="s">
        <v>121</v>
      </c>
      <c r="I27" s="141" t="s">
        <v>228</v>
      </c>
      <c r="J27" s="141" t="s">
        <v>229</v>
      </c>
      <c r="K27" s="131"/>
      <c r="L27" s="133">
        <v>184.5</v>
      </c>
      <c r="M27" s="132">
        <v>61.5</v>
      </c>
      <c r="N27" s="131"/>
      <c r="O27" s="131"/>
      <c r="P27" s="134" t="s">
        <v>96</v>
      </c>
      <c r="Q27" s="134" t="s">
        <v>204</v>
      </c>
      <c r="R27" s="134" t="s">
        <v>250</v>
      </c>
    </row>
    <row r="28" spans="1:18" ht="36">
      <c r="A28" s="147">
        <v>4</v>
      </c>
      <c r="B28" s="98" t="s">
        <v>231</v>
      </c>
      <c r="C28" s="114">
        <v>3</v>
      </c>
      <c r="D28" s="108" t="s">
        <v>230</v>
      </c>
      <c r="E28" s="78" t="s">
        <v>112</v>
      </c>
      <c r="F28" s="141" t="s">
        <v>199</v>
      </c>
      <c r="G28" s="141" t="s">
        <v>200</v>
      </c>
      <c r="H28" s="145"/>
      <c r="I28" s="141" t="s">
        <v>207</v>
      </c>
      <c r="J28" s="141" t="s">
        <v>208</v>
      </c>
      <c r="K28" s="145"/>
      <c r="L28" s="146"/>
      <c r="M28" s="132"/>
      <c r="N28" s="145"/>
      <c r="O28" s="145"/>
      <c r="P28" s="137" t="s">
        <v>96</v>
      </c>
      <c r="Q28" s="137" t="s">
        <v>232</v>
      </c>
      <c r="R28" s="137"/>
    </row>
    <row r="29" spans="1:18" ht="25.5">
      <c r="A29" s="138">
        <v>5</v>
      </c>
      <c r="B29" s="99" t="s">
        <v>145</v>
      </c>
      <c r="C29" s="79" t="s">
        <v>83</v>
      </c>
      <c r="D29" s="108" t="s">
        <v>75</v>
      </c>
      <c r="E29" s="78" t="s">
        <v>112</v>
      </c>
      <c r="F29" s="141" t="s">
        <v>233</v>
      </c>
      <c r="G29" s="141" t="s">
        <v>234</v>
      </c>
      <c r="H29" s="131" t="s">
        <v>122</v>
      </c>
      <c r="I29" s="141" t="s">
        <v>235</v>
      </c>
      <c r="J29" s="141" t="s">
        <v>236</v>
      </c>
      <c r="K29" s="131"/>
      <c r="L29" s="133">
        <v>187</v>
      </c>
      <c r="M29" s="132">
        <v>62.332999999999998</v>
      </c>
      <c r="N29" s="131"/>
      <c r="O29" s="131"/>
      <c r="P29" s="134" t="s">
        <v>96</v>
      </c>
      <c r="Q29" s="134" t="s">
        <v>237</v>
      </c>
      <c r="R29" s="134"/>
    </row>
    <row r="30" spans="1:18" ht="33.75">
      <c r="A30" s="138">
        <v>6</v>
      </c>
      <c r="B30" s="96" t="s">
        <v>146</v>
      </c>
      <c r="C30" s="79" t="s">
        <v>74</v>
      </c>
      <c r="D30" s="108" t="s">
        <v>147</v>
      </c>
      <c r="E30" s="78" t="s">
        <v>112</v>
      </c>
      <c r="F30" s="141" t="s">
        <v>233</v>
      </c>
      <c r="G30" s="141" t="s">
        <v>234</v>
      </c>
      <c r="H30" s="131" t="s">
        <v>123</v>
      </c>
      <c r="I30" s="141" t="s">
        <v>207</v>
      </c>
      <c r="J30" s="141" t="s">
        <v>208</v>
      </c>
      <c r="K30" s="131"/>
      <c r="L30" s="133">
        <v>176</v>
      </c>
      <c r="M30" s="132">
        <v>58.667000000000002</v>
      </c>
      <c r="N30" s="131"/>
      <c r="O30" s="131"/>
      <c r="P30" s="134" t="s">
        <v>96</v>
      </c>
      <c r="Q30" s="134" t="s">
        <v>103</v>
      </c>
      <c r="R30" s="134"/>
    </row>
    <row r="31" spans="1:18" ht="33.75">
      <c r="A31" s="144">
        <v>7</v>
      </c>
      <c r="B31" s="77" t="s">
        <v>151</v>
      </c>
      <c r="C31" s="79" t="s">
        <v>83</v>
      </c>
      <c r="D31" s="108" t="s">
        <v>88</v>
      </c>
      <c r="E31" s="78" t="s">
        <v>112</v>
      </c>
      <c r="F31" s="141" t="s">
        <v>238</v>
      </c>
      <c r="G31" s="141" t="s">
        <v>239</v>
      </c>
      <c r="H31" s="131" t="s">
        <v>124</v>
      </c>
      <c r="I31" s="141" t="s">
        <v>240</v>
      </c>
      <c r="J31" s="141" t="s">
        <v>241</v>
      </c>
      <c r="K31" s="131"/>
      <c r="L31" s="133">
        <v>175.5</v>
      </c>
      <c r="M31" s="132">
        <v>58.5</v>
      </c>
      <c r="N31" s="131"/>
      <c r="O31" s="131"/>
      <c r="P31" s="134" t="s">
        <v>96</v>
      </c>
      <c r="Q31" s="134" t="s">
        <v>242</v>
      </c>
      <c r="R31" s="134"/>
    </row>
    <row r="32" spans="1:18" ht="30.75" customHeight="1">
      <c r="A32" s="138">
        <v>8</v>
      </c>
      <c r="B32" s="96" t="s">
        <v>152</v>
      </c>
      <c r="C32" s="79" t="s">
        <v>83</v>
      </c>
      <c r="D32" s="108" t="s">
        <v>84</v>
      </c>
      <c r="E32" s="78" t="s">
        <v>112</v>
      </c>
      <c r="F32" s="141" t="s">
        <v>243</v>
      </c>
      <c r="G32" s="141" t="s">
        <v>99</v>
      </c>
      <c r="H32" s="131" t="s">
        <v>125</v>
      </c>
      <c r="I32" s="141" t="s">
        <v>213</v>
      </c>
      <c r="J32" s="141" t="s">
        <v>214</v>
      </c>
      <c r="K32" s="131"/>
      <c r="L32" s="133">
        <v>175</v>
      </c>
      <c r="M32" s="132">
        <v>58.332999999999998</v>
      </c>
      <c r="N32" s="131"/>
      <c r="O32" s="131"/>
      <c r="P32" s="134" t="s">
        <v>96</v>
      </c>
      <c r="Q32" s="134" t="s">
        <v>244</v>
      </c>
      <c r="R32" s="134"/>
    </row>
    <row r="34" spans="3:9">
      <c r="C34" s="59" t="s">
        <v>15</v>
      </c>
      <c r="D34" s="59"/>
      <c r="E34" s="59"/>
      <c r="F34" s="60"/>
      <c r="G34" s="59" t="s">
        <v>150</v>
      </c>
      <c r="H34" s="50" t="s">
        <v>128</v>
      </c>
      <c r="I34" s="59"/>
    </row>
    <row r="35" spans="3:9">
      <c r="C35" s="59"/>
      <c r="D35" s="59"/>
      <c r="E35" s="59"/>
      <c r="F35" s="60"/>
      <c r="G35" s="59"/>
      <c r="H35" s="50"/>
      <c r="I35" s="59"/>
    </row>
    <row r="36" spans="3:9">
      <c r="C36" s="59" t="s">
        <v>68</v>
      </c>
      <c r="D36" s="59"/>
      <c r="E36" s="59"/>
      <c r="F36" s="59"/>
      <c r="G36" s="59" t="s">
        <v>66</v>
      </c>
      <c r="H36" s="59" t="s">
        <v>67</v>
      </c>
      <c r="I36" s="59"/>
    </row>
  </sheetData>
  <mergeCells count="27">
    <mergeCell ref="R10:R11"/>
    <mergeCell ref="R23:R24"/>
    <mergeCell ref="A7:Q7"/>
    <mergeCell ref="A4:Q4"/>
    <mergeCell ref="A5:Q5"/>
    <mergeCell ref="A6:C6"/>
    <mergeCell ref="P6:Q6"/>
    <mergeCell ref="C9:J9"/>
    <mergeCell ref="A10:A11"/>
    <mergeCell ref="B10:B11"/>
    <mergeCell ref="C10:C11"/>
    <mergeCell ref="D10:D11"/>
    <mergeCell ref="E10:E11"/>
    <mergeCell ref="F10:J10"/>
    <mergeCell ref="K10:M10"/>
    <mergeCell ref="P10:P11"/>
    <mergeCell ref="Q10:Q11"/>
    <mergeCell ref="A22:Q22"/>
    <mergeCell ref="A23:A24"/>
    <mergeCell ref="B23:B24"/>
    <mergeCell ref="C23:C24"/>
    <mergeCell ref="D23:D24"/>
    <mergeCell ref="E23:E24"/>
    <mergeCell ref="F23:J23"/>
    <mergeCell ref="K23:M23"/>
    <mergeCell ref="P23:P24"/>
    <mergeCell ref="Q23:Q24"/>
  </mergeCells>
  <conditionalFormatting sqref="B25:B26 B17">
    <cfRule type="cellIs" dxfId="0" priority="3" stopIfTrue="1" operator="equal">
      <formula>0</formula>
    </cfRule>
  </conditionalFormatting>
  <pageMargins left="1.52" right="0.15748031496062992" top="0.15748031496062992" bottom="0.15748031496062992" header="0.15748031496062992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 Дети</vt:lpstr>
      <vt:lpstr>КП Юноши</vt:lpstr>
      <vt:lpstr>КП ОЗ И ПП "В" 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2019-06-17T13:10:28Z</dcterms:modified>
</cp:coreProperties>
</file>