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firstSheet="1" activeTab="1"/>
  </bookViews>
  <sheets>
    <sheet name="КП Дети" sheetId="1" r:id="rId1"/>
    <sheet name="КП Юноши" sheetId="3" r:id="rId2"/>
    <sheet name="Предв.приз и КП  Дети" sheetId="4" r:id="rId3"/>
  </sheets>
  <definedNames>
    <definedName name="_xlnm._FilterDatabase" localSheetId="1" hidden="1">'КП Юноши'!$B$17:$R$21</definedName>
  </definedNames>
  <calcPr calcId="145621"/>
</workbook>
</file>

<file path=xl/calcChain.xml><?xml version="1.0" encoding="utf-8"?>
<calcChain xmlns="http://schemas.openxmlformats.org/spreadsheetml/2006/main">
  <c r="P22" i="1" l="1"/>
  <c r="Q22" i="1"/>
  <c r="R22" i="1" s="1"/>
  <c r="S22" i="1" s="1"/>
  <c r="P14" i="1"/>
  <c r="P21" i="1"/>
  <c r="P17" i="1"/>
  <c r="P19" i="1"/>
  <c r="P15" i="1"/>
  <c r="Q14" i="1"/>
  <c r="R14" i="1" s="1"/>
  <c r="S14" i="1" s="1"/>
  <c r="Q21" i="1"/>
  <c r="R21" i="1" s="1"/>
  <c r="S21" i="1" s="1"/>
  <c r="Q17" i="1"/>
  <c r="R17" i="1" s="1"/>
  <c r="S17" i="1" s="1"/>
  <c r="Q19" i="1"/>
  <c r="R19" i="1" s="1"/>
  <c r="S19" i="1" s="1"/>
  <c r="Q15" i="1"/>
  <c r="R15" i="1" s="1"/>
  <c r="S15" i="1" s="1"/>
  <c r="Q16" i="1"/>
  <c r="R16" i="1" s="1"/>
  <c r="S16" i="1" s="1"/>
  <c r="Q18" i="1" l="1"/>
  <c r="R18" i="1" s="1"/>
  <c r="S18" i="1" s="1"/>
  <c r="Q13" i="1"/>
  <c r="R13" i="1" s="1"/>
  <c r="S13" i="1" s="1"/>
  <c r="Q12" i="1"/>
  <c r="R12" i="1" s="1"/>
  <c r="S12" i="1" s="1"/>
  <c r="Q20" i="1"/>
  <c r="R20" i="1" s="1"/>
  <c r="S20" i="1" s="1"/>
</calcChain>
</file>

<file path=xl/sharedStrings.xml><?xml version="1.0" encoding="utf-8"?>
<sst xmlns="http://schemas.openxmlformats.org/spreadsheetml/2006/main" count="332" uniqueCount="190">
  <si>
    <t>ВЫЕЗДКА</t>
  </si>
  <si>
    <t>Технические результаты</t>
  </si>
  <si>
    <t>Столбец1</t>
  </si>
  <si>
    <t>Столбец2</t>
  </si>
  <si>
    <t>Столбец3</t>
  </si>
  <si>
    <t>Фамилия, имя всадника</t>
  </si>
  <si>
    <t>Кличка лошади</t>
  </si>
  <si>
    <t>Владелец</t>
  </si>
  <si>
    <t>Команда, регион</t>
  </si>
  <si>
    <t>Баллы</t>
  </si>
  <si>
    <t>%</t>
  </si>
  <si>
    <t>С</t>
  </si>
  <si>
    <t>Всего          баллов</t>
  </si>
  <si>
    <t>Средний            %</t>
  </si>
  <si>
    <t>Вып.               норм.</t>
  </si>
  <si>
    <t>Главный судья</t>
  </si>
  <si>
    <t>%.</t>
  </si>
  <si>
    <t>Балл ы</t>
  </si>
  <si>
    <t>Бал лы</t>
  </si>
  <si>
    <t>% .</t>
  </si>
  <si>
    <t>МЕСТО</t>
  </si>
  <si>
    <t>Командный приз. Юноши</t>
  </si>
  <si>
    <t>Штраф за                 ошибки %</t>
  </si>
  <si>
    <t>Прайм Бой</t>
  </si>
  <si>
    <t>Фортекс</t>
  </si>
  <si>
    <t>г. Смоленск</t>
  </si>
  <si>
    <t>общая сумма</t>
  </si>
  <si>
    <t>- штрафы</t>
  </si>
  <si>
    <t>итого</t>
  </si>
  <si>
    <t>Тимофеева Анастасия</t>
  </si>
  <si>
    <t>баллы</t>
  </si>
  <si>
    <t>Балл ы2</t>
  </si>
  <si>
    <t>Бал лы2</t>
  </si>
  <si>
    <r>
      <t xml:space="preserve">% </t>
    </r>
    <r>
      <rPr>
        <b/>
        <sz val="9"/>
        <color theme="0"/>
        <rFont val="Cambria"/>
        <family val="1"/>
        <charset val="204"/>
        <scheme val="major"/>
      </rPr>
      <t>.</t>
    </r>
  </si>
  <si>
    <r>
      <t xml:space="preserve">баллы </t>
    </r>
    <r>
      <rPr>
        <b/>
        <sz val="9"/>
        <color theme="0"/>
        <rFont val="Cambria"/>
        <family val="1"/>
        <charset val="204"/>
        <scheme val="major"/>
      </rPr>
      <t>.</t>
    </r>
  </si>
  <si>
    <r>
      <t>%</t>
    </r>
    <r>
      <rPr>
        <b/>
        <sz val="9"/>
        <color rgb="FFFFFF00"/>
        <rFont val="Cambria"/>
        <family val="1"/>
        <charset val="204"/>
        <scheme val="major"/>
      </rPr>
      <t>2</t>
    </r>
  </si>
  <si>
    <t>Павлина</t>
  </si>
  <si>
    <t>Дождик</t>
  </si>
  <si>
    <t>Аксенова Екатерина</t>
  </si>
  <si>
    <t>Командный приз. Дети</t>
  </si>
  <si>
    <t>Кондратенкова Яна</t>
  </si>
  <si>
    <t>Капуэро</t>
  </si>
  <si>
    <t>Харьков</t>
  </si>
  <si>
    <t>Мацеста</t>
  </si>
  <si>
    <t>Давыденкова Тамара</t>
  </si>
  <si>
    <t>Махаон</t>
  </si>
  <si>
    <t xml:space="preserve">Чемпионат и Первенство Смоленской области </t>
  </si>
  <si>
    <t>17-18.06.2016</t>
  </si>
  <si>
    <t>СДЮСШОР №3</t>
  </si>
  <si>
    <t>Предварительный приз - B. Дети</t>
  </si>
  <si>
    <t>Семенова Юлия</t>
  </si>
  <si>
    <t>Касаткина Евгения</t>
  </si>
  <si>
    <t>Шаркова Оксана</t>
  </si>
  <si>
    <t>Сергеенкова Инга</t>
  </si>
  <si>
    <t>Атлет</t>
  </si>
  <si>
    <t>Цефания</t>
  </si>
  <si>
    <t>Предварительный приз. Юноши</t>
  </si>
  <si>
    <t>Тешко Виолетта</t>
  </si>
  <si>
    <t>Альфа Центавра</t>
  </si>
  <si>
    <t>Технический делегат</t>
  </si>
  <si>
    <t>снят</t>
  </si>
  <si>
    <t>Леппенен Г.Э.</t>
  </si>
  <si>
    <t>М</t>
  </si>
  <si>
    <t>Е</t>
  </si>
  <si>
    <t>Беликов В.А.</t>
  </si>
  <si>
    <t>ошибка</t>
  </si>
  <si>
    <t>Ширяк           Ольга</t>
  </si>
  <si>
    <t>Судьи: Е - Андронова Т.В.   С - Беликов В.А.     М - Леппенен Г.Э.</t>
  </si>
  <si>
    <t>Войтова    Алина</t>
  </si>
  <si>
    <t>Вып. норматив</t>
  </si>
  <si>
    <t>1юн.</t>
  </si>
  <si>
    <t>2юн.</t>
  </si>
  <si>
    <t>3юн.</t>
  </si>
  <si>
    <t xml:space="preserve">Секретарь </t>
  </si>
  <si>
    <t>Козлова Ю.В.</t>
  </si>
  <si>
    <t>Прищепа А.М.</t>
  </si>
  <si>
    <t xml:space="preserve">Козлова Ю.В. </t>
  </si>
  <si>
    <t xml:space="preserve">Главный секретарь </t>
  </si>
  <si>
    <t>г. Смоленск, Киевское шоссе, 10</t>
  </si>
  <si>
    <t>СИДОРОВА ЕКАТЕРИНА</t>
  </si>
  <si>
    <t>Ч/В</t>
  </si>
  <si>
    <t>Н</t>
  </si>
  <si>
    <t>КСК ДИАМАНТ</t>
  </si>
  <si>
    <t>количество ошибок</t>
  </si>
  <si>
    <t>БОИНГ</t>
  </si>
  <si>
    <t>А</t>
  </si>
  <si>
    <t>H</t>
  </si>
  <si>
    <t>3юн</t>
  </si>
  <si>
    <t>ФРОЛЕНКОВА МАРИЯ, 2004</t>
  </si>
  <si>
    <t>Разряд, звание</t>
  </si>
  <si>
    <t>ЦАНГА</t>
  </si>
  <si>
    <t>СДЮСШОР-3</t>
  </si>
  <si>
    <t xml:space="preserve">РЕЗУЛЬТАТ </t>
  </si>
  <si>
    <t>ГРИШАНИНА АНАСТАСИЯ, 2004</t>
  </si>
  <si>
    <t>1ЮН</t>
  </si>
  <si>
    <r>
      <t xml:space="preserve">ИГРОК-04, </t>
    </r>
    <r>
      <rPr>
        <sz val="8"/>
        <rFont val="Verdana"/>
        <family val="2"/>
        <charset val="204"/>
      </rPr>
      <t>мер., рыж., донск.</t>
    </r>
  </si>
  <si>
    <t>КАСАТКИНА ЕВГЕНИЯ, 2005</t>
  </si>
  <si>
    <r>
      <t>БЕГОНИЯ-05,</t>
    </r>
    <r>
      <rPr>
        <sz val="8"/>
        <rFont val="Verdana"/>
        <family val="2"/>
        <charset val="204"/>
      </rPr>
      <t xml:space="preserve"> коб., ворон., тракен.</t>
    </r>
  </si>
  <si>
    <t>КУРИЛОВА КРИСТИНА, 2004</t>
  </si>
  <si>
    <r>
      <t xml:space="preserve">ХЕОПС-14, </t>
    </r>
    <r>
      <rPr>
        <sz val="8"/>
        <rFont val="Verdana"/>
        <family val="2"/>
        <charset val="204"/>
      </rPr>
      <t>мер., рыж., тракен.</t>
    </r>
  </si>
  <si>
    <t>ПОГОДИНА АНАСТАСИЯ, 2004</t>
  </si>
  <si>
    <r>
      <t xml:space="preserve">ФОРТЕКС-05, </t>
    </r>
    <r>
      <rPr>
        <sz val="8"/>
        <rFont val="Verdana"/>
        <family val="2"/>
        <charset val="204"/>
      </rPr>
      <t>жер., т.гнед., тракен.</t>
    </r>
  </si>
  <si>
    <t>ПРОВАНС</t>
  </si>
  <si>
    <t>ЛЕОНЕНКОВА СОФИЯ, 2008</t>
  </si>
  <si>
    <t>Б/Р</t>
  </si>
  <si>
    <t>ТУЛАМОР</t>
  </si>
  <si>
    <t>КСК ГАНДИКАП</t>
  </si>
  <si>
    <t>НЕСТЕРКОВА КСЕНИЯ</t>
  </si>
  <si>
    <t>КСК ВЫСОКОЕ</t>
  </si>
  <si>
    <r>
      <t xml:space="preserve">ГАМЛЕТ-13, </t>
    </r>
    <r>
      <rPr>
        <sz val="10"/>
        <rFont val="Times New Roman"/>
        <family val="1"/>
        <charset val="204"/>
      </rPr>
      <t>жер., рыж., рвп</t>
    </r>
  </si>
  <si>
    <r>
      <t>баллы</t>
    </r>
    <r>
      <rPr>
        <b/>
        <sz val="9"/>
        <color theme="0"/>
        <rFont val="Cambria"/>
        <family val="1"/>
        <charset val="204"/>
        <scheme val="major"/>
      </rPr>
      <t>2</t>
    </r>
  </si>
  <si>
    <r>
      <t>баллы</t>
    </r>
    <r>
      <rPr>
        <b/>
        <sz val="9"/>
        <color theme="0"/>
        <rFont val="Cambria"/>
        <family val="1"/>
        <charset val="204"/>
        <scheme val="major"/>
      </rPr>
      <t>3</t>
    </r>
  </si>
  <si>
    <t>КОНДРАТЕНКОВА ЯНА</t>
  </si>
  <si>
    <r>
      <t xml:space="preserve">КАПУЭРО-08, </t>
    </r>
    <r>
      <rPr>
        <sz val="8"/>
        <rFont val="Verdana"/>
        <family val="2"/>
        <charset val="204"/>
      </rPr>
      <t>мер., рыж., тракен.</t>
    </r>
  </si>
  <si>
    <t>ДАНИЛОВА</t>
  </si>
  <si>
    <t>АЛЬБЕРО</t>
  </si>
  <si>
    <t>АВДЕЕВА ЮЛИЯ , 2002</t>
  </si>
  <si>
    <t>2ЮН</t>
  </si>
  <si>
    <r>
      <t xml:space="preserve">ЦАРИЯ-05, </t>
    </r>
    <r>
      <rPr>
        <sz val="8"/>
        <rFont val="Verdana"/>
        <family val="2"/>
        <charset val="204"/>
      </rPr>
      <t>коб., гнед., тракен.</t>
    </r>
  </si>
  <si>
    <t>ВАЩЕНКО ВЕРА, 1989</t>
  </si>
  <si>
    <t>КАЛГАРИ</t>
  </si>
  <si>
    <t>ЕЛИСЕЕВА ЕЛИЗАВЕТА, 2002</t>
  </si>
  <si>
    <t>ЛАКРУА</t>
  </si>
  <si>
    <t>ИВАНОВ ВЛАДИМИР, 1988</t>
  </si>
  <si>
    <t>МС</t>
  </si>
  <si>
    <t>АНГАРЕЦ</t>
  </si>
  <si>
    <t>ХЛЕВНИКОВА ЯНА, 2002</t>
  </si>
  <si>
    <r>
      <t xml:space="preserve">ДИОМЕД-00, </t>
    </r>
    <r>
      <rPr>
        <sz val="8"/>
        <rFont val="Verdana"/>
        <family val="2"/>
        <charset val="204"/>
      </rPr>
      <t>мер., ворон., русская верх.</t>
    </r>
  </si>
  <si>
    <t>ПОДДАНКОВА ЕКАТЕРИНА, 2003</t>
  </si>
  <si>
    <t>3ЮН</t>
  </si>
  <si>
    <r>
      <t xml:space="preserve">АТЛЕТ-03, </t>
    </r>
    <r>
      <rPr>
        <sz val="8"/>
        <rFont val="Verdana"/>
        <family val="2"/>
        <charset val="204"/>
      </rPr>
      <t>мер., т.гнед., тракен.</t>
    </r>
  </si>
  <si>
    <t>БОЛЬШАКОВА УСТИНИЯ, 2003</t>
  </si>
  <si>
    <r>
      <t>ЦЕФАНИЯ-11,</t>
    </r>
    <r>
      <rPr>
        <sz val="8"/>
        <rFont val="Verdana"/>
        <family val="2"/>
        <charset val="204"/>
      </rPr>
      <t xml:space="preserve"> коб., рыж., тракен.</t>
    </r>
  </si>
  <si>
    <t>ГАПОНОВА ПОЛИНА, 2002</t>
  </si>
  <si>
    <r>
      <t xml:space="preserve">ЭЛЬФ АГАТ-13, </t>
    </r>
    <r>
      <rPr>
        <sz val="8"/>
        <rFont val="Verdana"/>
        <family val="2"/>
        <charset val="204"/>
      </rPr>
      <t>жер., рыж., будённовск.</t>
    </r>
  </si>
  <si>
    <r>
      <t xml:space="preserve">ХАРБИН-06, </t>
    </r>
    <r>
      <rPr>
        <sz val="8"/>
        <rFont val="Verdana"/>
        <family val="2"/>
        <charset val="204"/>
      </rPr>
      <t>мер., ворон., тракен.</t>
    </r>
  </si>
  <si>
    <t>КМС</t>
  </si>
  <si>
    <t>Судьи: В - Андронова Т.В.           С -  Прищепа С.Э.      H - Касаткин И.В.</t>
  </si>
  <si>
    <t>195</t>
  </si>
  <si>
    <t>59,091</t>
  </si>
  <si>
    <t>201,5</t>
  </si>
  <si>
    <t>61,061</t>
  </si>
  <si>
    <t>РЕЗУЛЬТАТ</t>
  </si>
  <si>
    <t>РОЯЛ ДЕНС</t>
  </si>
  <si>
    <r>
      <t xml:space="preserve">ХАРБИН-06, </t>
    </r>
    <r>
      <rPr>
        <sz val="8"/>
        <rFont val="Times New Roman"/>
        <family val="1"/>
        <charset val="204"/>
      </rPr>
      <t>мер., ворон., тракен.</t>
    </r>
  </si>
  <si>
    <r>
      <t xml:space="preserve">ОСТРОВ-04, </t>
    </r>
    <r>
      <rPr>
        <sz val="8"/>
        <rFont val="Times New Roman"/>
        <family val="1"/>
        <charset val="204"/>
      </rPr>
      <t>жер., ворон., тракен.</t>
    </r>
  </si>
  <si>
    <r>
      <t xml:space="preserve">САПФИР-06, </t>
    </r>
    <r>
      <rPr>
        <sz val="8"/>
        <rFont val="Verdana"/>
        <family val="2"/>
        <charset val="204"/>
      </rPr>
      <t>жер., т.гнед., тракен.</t>
    </r>
  </si>
  <si>
    <t>ШЕСТОВА МАРИЯ, 2000</t>
  </si>
  <si>
    <r>
      <t>КВЕНДИ-05,</t>
    </r>
    <r>
      <rPr>
        <sz val="8"/>
        <rFont val="Verdana"/>
        <family val="2"/>
        <charset val="204"/>
      </rPr>
      <t xml:space="preserve"> мер., т.гнед., ч/к верхов.</t>
    </r>
  </si>
  <si>
    <t>194</t>
  </si>
  <si>
    <t>64,667</t>
  </si>
  <si>
    <t>190,5</t>
  </si>
  <si>
    <t>0</t>
  </si>
  <si>
    <t>64,056</t>
  </si>
  <si>
    <t>СНИКЕР АНГЕЛИНА, 2001</t>
  </si>
  <si>
    <r>
      <t>МАЦЕСТА-09,</t>
    </r>
    <r>
      <rPr>
        <sz val="8"/>
        <rFont val="Verdana"/>
        <family val="2"/>
        <charset val="204"/>
      </rPr>
      <t xml:space="preserve"> коб., рыж., тракен.</t>
    </r>
  </si>
  <si>
    <t>177,5</t>
  </si>
  <si>
    <t>59,167</t>
  </si>
  <si>
    <t>165</t>
  </si>
  <si>
    <t>55,000</t>
  </si>
  <si>
    <r>
      <t xml:space="preserve">ХОЛДИНГ-08, </t>
    </r>
    <r>
      <rPr>
        <sz val="8"/>
        <rFont val="Verdana"/>
        <family val="2"/>
        <charset val="204"/>
      </rPr>
      <t>мер., т.гнед., тракен.</t>
    </r>
  </si>
  <si>
    <t>179,5</t>
  </si>
  <si>
    <t>59,833</t>
  </si>
  <si>
    <t>65,000</t>
  </si>
  <si>
    <t>ФРОЛОВА ЕКАТЕРИНА, 2003</t>
  </si>
  <si>
    <t>ДЕНВЕР</t>
  </si>
  <si>
    <t>174</t>
  </si>
  <si>
    <t>58,000</t>
  </si>
  <si>
    <t>175</t>
  </si>
  <si>
    <t>2</t>
  </si>
  <si>
    <t>56,778</t>
  </si>
  <si>
    <t>НОВИКОВА АЛЕКСАНДРА, 2004</t>
  </si>
  <si>
    <t>187,5</t>
  </si>
  <si>
    <t>62,500</t>
  </si>
  <si>
    <t>185</t>
  </si>
  <si>
    <t>1</t>
  </si>
  <si>
    <t>61,667</t>
  </si>
  <si>
    <t>Я</t>
  </si>
  <si>
    <t>Т</t>
  </si>
  <si>
    <t>3</t>
  </si>
  <si>
    <t>B                            C</t>
  </si>
  <si>
    <t>B                             C</t>
  </si>
  <si>
    <t>Судьи: B - Андронова Т.В.           C -  Прищепа С.Э.         H - Касаткин И.В.</t>
  </si>
  <si>
    <t>B</t>
  </si>
  <si>
    <t>C</t>
  </si>
  <si>
    <t>ВОЙТОВА АЛИНА, 2000</t>
  </si>
  <si>
    <t>ХУДИЕНКО КСЕНИЯ, 1998</t>
  </si>
  <si>
    <t>СИДОРОВА ЕКАТЕРИНА, 1998</t>
  </si>
  <si>
    <t>ШКАДОВА ТАТЬЯНА, 1971</t>
  </si>
  <si>
    <t>ДОБАРИНА АЛИНА, 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</si>
</sst>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0.000%"/>
  </numFmts>
  <fonts count="3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Verdana"/>
      <family val="2"/>
      <charset val="204"/>
    </font>
    <font>
      <b/>
      <i/>
      <sz val="24"/>
      <name val="Monotype Corsiva"/>
      <family val="4"/>
      <charset val="204"/>
    </font>
    <font>
      <b/>
      <sz val="9"/>
      <name val="Verdana"/>
      <family val="2"/>
      <charset val="204"/>
    </font>
    <font>
      <b/>
      <i/>
      <sz val="9"/>
      <name val="Arial Cyr"/>
      <charset val="204"/>
    </font>
    <font>
      <sz val="1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b/>
      <sz val="8"/>
      <name val="Verdana"/>
      <family val="2"/>
      <charset val="204"/>
    </font>
    <font>
      <b/>
      <sz val="8"/>
      <color theme="1"/>
      <name val="Calibri"/>
      <family val="2"/>
      <charset val="204"/>
      <scheme val="minor"/>
    </font>
    <font>
      <sz val="14"/>
      <name val="Cambria"/>
      <family val="1"/>
      <charset val="204"/>
      <scheme val="major"/>
    </font>
    <font>
      <b/>
      <sz val="9"/>
      <color theme="0"/>
      <name val="Cambria"/>
      <family val="1"/>
      <charset val="204"/>
      <scheme val="major"/>
    </font>
    <font>
      <b/>
      <sz val="9"/>
      <color rgb="FFFFFF0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Verdana"/>
      <family val="2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6">
    <xf numFmtId="0" fontId="0" fillId="0" borderId="0" xfId="0"/>
    <xf numFmtId="0" fontId="2" fillId="0" borderId="0" xfId="1" applyFont="1" applyAlignment="1" applyProtection="1">
      <alignment vertical="center" wrapText="1"/>
      <protection locked="0"/>
    </xf>
    <xf numFmtId="1" fontId="2" fillId="0" borderId="0" xfId="1" applyNumberFormat="1" applyFont="1" applyAlignment="1" applyProtection="1">
      <alignment vertical="center" wrapText="1"/>
      <protection locked="0"/>
    </xf>
    <xf numFmtId="164" fontId="3" fillId="0" borderId="0" xfId="1" applyNumberFormat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1" fontId="3" fillId="0" borderId="0" xfId="1" applyNumberFormat="1" applyFont="1" applyAlignment="1" applyProtection="1">
      <alignment horizontal="center" vertical="center"/>
      <protection locked="0"/>
    </xf>
    <xf numFmtId="0" fontId="1" fillId="0" borderId="0" xfId="1" applyAlignment="1" applyProtection="1">
      <alignment vertical="center"/>
      <protection locked="0"/>
    </xf>
    <xf numFmtId="164" fontId="1" fillId="0" borderId="0" xfId="1" applyNumberFormat="1" applyAlignment="1" applyProtection="1">
      <alignment vertical="center"/>
      <protection locked="0"/>
    </xf>
    <xf numFmtId="0" fontId="4" fillId="0" borderId="0" xfId="1" applyFont="1" applyAlignment="1" applyProtection="1">
      <alignment wrapText="1"/>
      <protection locked="0"/>
    </xf>
    <xf numFmtId="1" fontId="5" fillId="0" borderId="0" xfId="1" applyNumberFormat="1" applyFont="1" applyProtection="1">
      <protection locked="0"/>
    </xf>
    <xf numFmtId="0" fontId="5" fillId="0" borderId="0" xfId="1" applyFont="1" applyProtection="1">
      <protection locked="0"/>
    </xf>
    <xf numFmtId="164" fontId="5" fillId="0" borderId="0" xfId="1" applyNumberFormat="1" applyFont="1" applyProtection="1">
      <protection locked="0"/>
    </xf>
    <xf numFmtId="0" fontId="7" fillId="0" borderId="0" xfId="2" applyFont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0" fillId="0" borderId="0" xfId="0" applyAlignment="1"/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49" fontId="10" fillId="2" borderId="3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2" fillId="0" borderId="0" xfId="0" applyFont="1"/>
    <xf numFmtId="0" fontId="10" fillId="2" borderId="3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1" xfId="0" applyNumberFormat="1" applyFont="1" applyBorder="1" applyAlignment="1">
      <alignment horizontal="center" vertical="center"/>
    </xf>
    <xf numFmtId="0" fontId="8" fillId="0" borderId="0" xfId="2" applyFont="1" applyAlignment="1" applyProtection="1">
      <alignment horizontal="center"/>
      <protection locked="0"/>
    </xf>
    <xf numFmtId="10" fontId="11" fillId="0" borderId="6" xfId="0" applyNumberFormat="1" applyFont="1" applyBorder="1" applyAlignment="1">
      <alignment horizontal="center" vertical="center"/>
    </xf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Protection="1">
      <protection locked="0"/>
    </xf>
    <xf numFmtId="165" fontId="11" fillId="0" borderId="1" xfId="0" applyNumberFormat="1" applyFont="1" applyBorder="1" applyAlignment="1">
      <alignment horizontal="center" vertical="center"/>
    </xf>
    <xf numFmtId="10" fontId="11" fillId="0" borderId="0" xfId="0" applyNumberFormat="1" applyFont="1" applyAlignment="1">
      <alignment horizontal="center" vertical="center"/>
    </xf>
    <xf numFmtId="0" fontId="10" fillId="3" borderId="3" xfId="0" applyFont="1" applyFill="1" applyBorder="1" applyAlignment="1">
      <alignment horizontal="center" vertical="top" wrapText="1"/>
    </xf>
    <xf numFmtId="0" fontId="14" fillId="0" borderId="0" xfId="2" applyFont="1" applyAlignment="1" applyProtection="1">
      <alignment horizontal="center"/>
      <protection locked="0"/>
    </xf>
    <xf numFmtId="49" fontId="15" fillId="0" borderId="0" xfId="1" applyNumberFormat="1" applyFont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center"/>
    </xf>
    <xf numFmtId="0" fontId="8" fillId="0" borderId="0" xfId="2" applyFont="1" applyAlignment="1" applyProtection="1">
      <alignment horizont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10" fillId="2" borderId="5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8" fillId="0" borderId="0" xfId="2" applyFont="1" applyAlignment="1" applyProtection="1">
      <alignment horizontal="center"/>
      <protection locked="0"/>
    </xf>
    <xf numFmtId="0" fontId="20" fillId="0" borderId="8" xfId="0" applyFont="1" applyBorder="1" applyAlignment="1">
      <alignment vertical="top" wrapText="1"/>
    </xf>
    <xf numFmtId="0" fontId="21" fillId="0" borderId="8" xfId="0" applyFont="1" applyBorder="1" applyAlignment="1">
      <alignment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10" fontId="11" fillId="0" borderId="9" xfId="0" applyNumberFormat="1" applyFont="1" applyBorder="1"/>
    <xf numFmtId="10" fontId="11" fillId="0" borderId="0" xfId="0" applyNumberFormat="1" applyFont="1"/>
    <xf numFmtId="0" fontId="11" fillId="0" borderId="0" xfId="0" applyNumberFormat="1" applyFont="1"/>
    <xf numFmtId="0" fontId="13" fillId="0" borderId="12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top" wrapText="1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9" fillId="0" borderId="0" xfId="1" applyFont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horizontal="center" wrapText="1"/>
      <protection locked="0"/>
    </xf>
    <xf numFmtId="0" fontId="11" fillId="0" borderId="8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0" fontId="11" fillId="0" borderId="8" xfId="0" applyNumberFormat="1" applyFont="1" applyBorder="1" applyAlignment="1">
      <alignment horizontal="center" vertical="center"/>
    </xf>
    <xf numFmtId="0" fontId="23" fillId="0" borderId="0" xfId="0" applyFont="1"/>
    <xf numFmtId="0" fontId="8" fillId="0" borderId="0" xfId="0" applyFont="1"/>
    <xf numFmtId="10" fontId="24" fillId="0" borderId="9" xfId="0" applyNumberFormat="1" applyFont="1" applyBorder="1"/>
    <xf numFmtId="10" fontId="24" fillId="0" borderId="0" xfId="0" applyNumberFormat="1" applyFont="1"/>
    <xf numFmtId="0" fontId="24" fillId="0" borderId="0" xfId="0" applyNumberFormat="1" applyFont="1"/>
    <xf numFmtId="10" fontId="11" fillId="0" borderId="9" xfId="0" applyNumberFormat="1" applyFont="1" applyBorder="1" applyAlignment="1">
      <alignment horizontal="center" vertical="center"/>
    </xf>
    <xf numFmtId="10" fontId="11" fillId="0" borderId="6" xfId="0" applyNumberFormat="1" applyFont="1" applyBorder="1"/>
    <xf numFmtId="0" fontId="11" fillId="0" borderId="8" xfId="0" applyNumberFormat="1" applyFont="1" applyBorder="1"/>
    <xf numFmtId="49" fontId="11" fillId="0" borderId="8" xfId="0" applyNumberFormat="1" applyFont="1" applyBorder="1" applyAlignment="1">
      <alignment horizontal="center" vertical="center"/>
    </xf>
    <xf numFmtId="10" fontId="11" fillId="0" borderId="0" xfId="0" applyNumberFormat="1" applyFont="1" applyBorder="1" applyAlignment="1">
      <alignment horizontal="center" vertical="center"/>
    </xf>
    <xf numFmtId="0" fontId="8" fillId="0" borderId="0" xfId="2" applyFont="1" applyAlignment="1" applyProtection="1">
      <alignment horizont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center"/>
      <protection locked="0"/>
    </xf>
    <xf numFmtId="0" fontId="4" fillId="2" borderId="1" xfId="1" applyFont="1" applyFill="1" applyBorder="1" applyAlignment="1" applyProtection="1">
      <alignment horizontal="center" wrapText="1"/>
      <protection locked="0"/>
    </xf>
    <xf numFmtId="0" fontId="12" fillId="0" borderId="8" xfId="0" applyNumberFormat="1" applyFont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top" wrapText="1"/>
    </xf>
    <xf numFmtId="0" fontId="8" fillId="0" borderId="0" xfId="1" applyFont="1" applyAlignment="1" applyProtection="1">
      <alignment horizontal="left" vertical="center"/>
      <protection locked="0"/>
    </xf>
    <xf numFmtId="0" fontId="26" fillId="4" borderId="5" xfId="0" applyFont="1" applyFill="1" applyBorder="1" applyAlignment="1">
      <alignment horizontal="center" vertical="top" wrapText="1"/>
    </xf>
    <xf numFmtId="0" fontId="26" fillId="4" borderId="1" xfId="0" applyNumberFormat="1" applyFont="1" applyFill="1" applyBorder="1" applyAlignment="1">
      <alignment horizontal="center" vertical="top"/>
    </xf>
    <xf numFmtId="0" fontId="26" fillId="4" borderId="8" xfId="0" applyFont="1" applyFill="1" applyBorder="1" applyAlignment="1">
      <alignment horizontal="center" vertical="top" wrapText="1"/>
    </xf>
    <xf numFmtId="0" fontId="26" fillId="4" borderId="8" xfId="0" applyNumberFormat="1" applyFont="1" applyFill="1" applyBorder="1" applyAlignment="1">
      <alignment horizontal="center" vertical="top"/>
    </xf>
    <xf numFmtId="0" fontId="26" fillId="0" borderId="9" xfId="0" applyFont="1" applyBorder="1" applyAlignment="1">
      <alignment horizontal="center" vertical="center"/>
    </xf>
    <xf numFmtId="0" fontId="27" fillId="0" borderId="8" xfId="0" applyFont="1" applyBorder="1" applyAlignment="1">
      <alignment vertical="top" wrapText="1"/>
    </xf>
    <xf numFmtId="0" fontId="27" fillId="0" borderId="8" xfId="0" applyFont="1" applyBorder="1" applyAlignment="1">
      <alignment horizontal="center" vertical="top" wrapText="1"/>
    </xf>
    <xf numFmtId="0" fontId="26" fillId="4" borderId="1" xfId="0" applyNumberFormat="1" applyFont="1" applyFill="1" applyBorder="1" applyAlignment="1">
      <alignment horizontal="center" vertical="center" wrapText="1"/>
    </xf>
    <xf numFmtId="166" fontId="26" fillId="4" borderId="1" xfId="0" applyNumberFormat="1" applyFont="1" applyFill="1" applyBorder="1" applyAlignment="1">
      <alignment horizontal="center" vertical="center"/>
    </xf>
    <xf numFmtId="49" fontId="26" fillId="4" borderId="3" xfId="0" applyNumberFormat="1" applyFont="1" applyFill="1" applyBorder="1" applyAlignment="1">
      <alignment horizontal="center" vertical="center" wrapText="1"/>
    </xf>
    <xf numFmtId="49" fontId="26" fillId="4" borderId="1" xfId="0" applyNumberFormat="1" applyFont="1" applyFill="1" applyBorder="1" applyAlignment="1">
      <alignment horizontal="center" vertical="center" wrapText="1"/>
    </xf>
    <xf numFmtId="164" fontId="26" fillId="4" borderId="1" xfId="0" applyNumberFormat="1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1" xfId="0" applyNumberFormat="1" applyFont="1" applyFill="1" applyBorder="1" applyAlignment="1">
      <alignment horizontal="center" vertical="center"/>
    </xf>
    <xf numFmtId="0" fontId="26" fillId="4" borderId="8" xfId="0" applyNumberFormat="1" applyFont="1" applyFill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26" fillId="0" borderId="5" xfId="0" applyNumberFormat="1" applyFont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165" fontId="26" fillId="0" borderId="1" xfId="0" applyNumberFormat="1" applyFont="1" applyBorder="1" applyAlignment="1">
      <alignment horizontal="center" vertical="center"/>
    </xf>
    <xf numFmtId="0" fontId="26" fillId="0" borderId="8" xfId="0" applyNumberFormat="1" applyFont="1" applyBorder="1" applyAlignment="1">
      <alignment horizontal="center" vertical="center"/>
    </xf>
    <xf numFmtId="0" fontId="26" fillId="4" borderId="5" xfId="0" applyFont="1" applyFill="1" applyBorder="1" applyAlignment="1">
      <alignment horizontal="left" vertical="top" wrapText="1"/>
    </xf>
    <xf numFmtId="166" fontId="26" fillId="4" borderId="1" xfId="0" applyNumberFormat="1" applyFont="1" applyFill="1" applyBorder="1" applyAlignment="1">
      <alignment horizontal="center" vertical="center" wrapText="1"/>
    </xf>
    <xf numFmtId="166" fontId="26" fillId="4" borderId="8" xfId="0" applyNumberFormat="1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164" fontId="26" fillId="4" borderId="8" xfId="0" applyNumberFormat="1" applyFont="1" applyFill="1" applyBorder="1" applyAlignment="1">
      <alignment horizontal="center" vertical="center" wrapText="1"/>
    </xf>
    <xf numFmtId="165" fontId="26" fillId="0" borderId="9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6" fillId="4" borderId="8" xfId="0" applyNumberFormat="1" applyFont="1" applyFill="1" applyBorder="1" applyAlignment="1">
      <alignment horizontal="center" vertical="center" wrapText="1"/>
    </xf>
    <xf numFmtId="49" fontId="26" fillId="4" borderId="8" xfId="0" applyNumberFormat="1" applyFont="1" applyFill="1" applyBorder="1" applyAlignment="1">
      <alignment horizontal="center" vertical="center" wrapText="1"/>
    </xf>
    <xf numFmtId="166" fontId="26" fillId="4" borderId="8" xfId="0" applyNumberFormat="1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166" fontId="26" fillId="0" borderId="10" xfId="0" applyNumberFormat="1" applyFont="1" applyBorder="1" applyAlignment="1">
      <alignment horizontal="center" vertical="center"/>
    </xf>
    <xf numFmtId="166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65" fontId="26" fillId="0" borderId="6" xfId="0" applyNumberFormat="1" applyFont="1" applyBorder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0" fontId="12" fillId="0" borderId="8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0" fontId="30" fillId="0" borderId="14" xfId="0" applyFont="1" applyFill="1" applyBorder="1" applyAlignment="1" applyProtection="1">
      <alignment horizontal="left" vertical="center" wrapText="1"/>
      <protection locked="0"/>
    </xf>
    <xf numFmtId="0" fontId="10" fillId="2" borderId="15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 applyProtection="1">
      <alignment horizontal="left" vertical="center" wrapText="1"/>
      <protection locked="0"/>
    </xf>
    <xf numFmtId="0" fontId="30" fillId="0" borderId="18" xfId="0" applyFont="1" applyFill="1" applyBorder="1" applyAlignment="1" applyProtection="1">
      <alignment horizontal="left" vertical="center" wrapText="1"/>
      <protection locked="0"/>
    </xf>
    <xf numFmtId="0" fontId="15" fillId="0" borderId="18" xfId="0" applyFont="1" applyFill="1" applyBorder="1" applyAlignment="1" applyProtection="1">
      <alignment horizontal="left" vertical="center" wrapText="1"/>
      <protection locked="0"/>
    </xf>
    <xf numFmtId="0" fontId="27" fillId="0" borderId="17" xfId="0" applyFont="1" applyBorder="1" applyAlignment="1">
      <alignment vertical="top" wrapText="1"/>
    </xf>
    <xf numFmtId="0" fontId="30" fillId="0" borderId="8" xfId="0" applyFont="1" applyFill="1" applyBorder="1" applyAlignment="1" applyProtection="1">
      <alignment horizontal="left" vertical="center" wrapText="1"/>
      <protection locked="0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0" fontId="15" fillId="0" borderId="18" xfId="0" applyFont="1" applyFill="1" applyBorder="1" applyAlignment="1" applyProtection="1">
      <alignment vertical="center" wrapText="1"/>
      <protection locked="0"/>
    </xf>
    <xf numFmtId="0" fontId="27" fillId="0" borderId="14" xfId="0" applyFont="1" applyBorder="1" applyAlignment="1">
      <alignment vertical="top" wrapText="1"/>
    </xf>
    <xf numFmtId="0" fontId="15" fillId="0" borderId="8" xfId="0" applyFont="1" applyFill="1" applyBorder="1" applyAlignment="1" applyProtection="1">
      <alignment horizontal="left" vertical="center" wrapText="1"/>
      <protection locked="0"/>
    </xf>
    <xf numFmtId="0" fontId="30" fillId="4" borderId="18" xfId="3" applyFont="1" applyFill="1" applyBorder="1" applyAlignment="1" applyProtection="1">
      <alignment horizontal="left" vertical="center" wrapText="1"/>
      <protection locked="0"/>
    </xf>
    <xf numFmtId="164" fontId="26" fillId="4" borderId="6" xfId="0" applyNumberFormat="1" applyFont="1" applyFill="1" applyBorder="1" applyAlignment="1">
      <alignment horizontal="center" vertical="center" wrapText="1"/>
    </xf>
    <xf numFmtId="0" fontId="30" fillId="0" borderId="14" xfId="3" applyFont="1" applyFill="1" applyBorder="1" applyAlignment="1" applyProtection="1">
      <alignment horizontal="center" vertical="top" wrapText="1"/>
      <protection locked="0"/>
    </xf>
    <xf numFmtId="0" fontId="30" fillId="0" borderId="8" xfId="0" applyFont="1" applyFill="1" applyBorder="1" applyAlignment="1" applyProtection="1">
      <alignment horizontal="center" vertical="top" wrapText="1"/>
      <protection locked="0"/>
    </xf>
    <xf numFmtId="0" fontId="27" fillId="0" borderId="17" xfId="0" applyFont="1" applyBorder="1" applyAlignment="1">
      <alignment horizontal="center" vertical="top" wrapText="1"/>
    </xf>
    <xf numFmtId="0" fontId="30" fillId="0" borderId="18" xfId="0" applyFont="1" applyFill="1" applyBorder="1" applyAlignment="1" applyProtection="1">
      <alignment horizontal="center" vertical="top" wrapText="1"/>
      <protection locked="0"/>
    </xf>
    <xf numFmtId="0" fontId="30" fillId="0" borderId="14" xfId="0" applyFont="1" applyFill="1" applyBorder="1" applyAlignment="1" applyProtection="1">
      <alignment horizontal="center" vertical="top" wrapText="1"/>
      <protection locked="0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3" applyFont="1" applyFill="1" applyBorder="1" applyAlignment="1" applyProtection="1">
      <alignment horizontal="center" vertical="top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>
      <alignment vertical="top" wrapText="1"/>
    </xf>
    <xf numFmtId="0" fontId="26" fillId="0" borderId="0" xfId="0" applyNumberFormat="1" applyFont="1" applyBorder="1" applyAlignment="1">
      <alignment horizontal="center" vertical="center"/>
    </xf>
    <xf numFmtId="166" fontId="26" fillId="4" borderId="0" xfId="0" applyNumberFormat="1" applyFont="1" applyFill="1" applyBorder="1" applyAlignment="1">
      <alignment horizontal="center" vertical="center"/>
    </xf>
    <xf numFmtId="164" fontId="26" fillId="4" borderId="0" xfId="0" applyNumberFormat="1" applyFont="1" applyFill="1" applyBorder="1" applyAlignment="1">
      <alignment horizontal="center" vertical="center" wrapText="1"/>
    </xf>
    <xf numFmtId="165" fontId="26" fillId="0" borderId="0" xfId="0" applyNumberFormat="1" applyFont="1" applyBorder="1" applyAlignment="1">
      <alignment horizontal="center" vertical="center"/>
    </xf>
    <xf numFmtId="0" fontId="30" fillId="0" borderId="21" xfId="3" applyFont="1" applyFill="1" applyBorder="1" applyAlignment="1" applyProtection="1">
      <alignment horizontal="center" vertical="center" wrapText="1"/>
      <protection locked="0"/>
    </xf>
    <xf numFmtId="0" fontId="30" fillId="0" borderId="21" xfId="4" applyFont="1" applyFill="1" applyBorder="1" applyAlignment="1" applyProtection="1">
      <alignment horizontal="left" vertical="center" wrapText="1"/>
      <protection locked="0"/>
    </xf>
    <xf numFmtId="166" fontId="26" fillId="4" borderId="20" xfId="0" applyNumberFormat="1" applyFont="1" applyFill="1" applyBorder="1" applyAlignment="1">
      <alignment horizontal="center" vertical="center" wrapText="1"/>
    </xf>
    <xf numFmtId="0" fontId="26" fillId="4" borderId="20" xfId="0" applyNumberFormat="1" applyFont="1" applyFill="1" applyBorder="1" applyAlignment="1">
      <alignment horizontal="center" vertical="center" wrapText="1"/>
    </xf>
    <xf numFmtId="49" fontId="26" fillId="4" borderId="20" xfId="0" applyNumberFormat="1" applyFont="1" applyFill="1" applyBorder="1" applyAlignment="1">
      <alignment horizontal="center" vertical="center" wrapText="1"/>
    </xf>
    <xf numFmtId="164" fontId="26" fillId="4" borderId="20" xfId="0" applyNumberFormat="1" applyFont="1" applyFill="1" applyBorder="1" applyAlignment="1">
      <alignment horizontal="center" vertical="center" wrapText="1"/>
    </xf>
    <xf numFmtId="0" fontId="26" fillId="4" borderId="20" xfId="0" applyNumberFormat="1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7" fillId="0" borderId="21" xfId="4" applyFont="1" applyFill="1" applyBorder="1" applyAlignment="1" applyProtection="1">
      <alignment horizontal="left" vertical="center" wrapText="1"/>
      <protection locked="0"/>
    </xf>
    <xf numFmtId="0" fontId="26" fillId="4" borderId="19" xfId="0" applyFont="1" applyFill="1" applyBorder="1" applyAlignment="1">
      <alignment horizontal="center" vertical="center" wrapText="1"/>
    </xf>
    <xf numFmtId="0" fontId="26" fillId="4" borderId="20" xfId="0" applyNumberFormat="1" applyFont="1" applyFill="1" applyBorder="1" applyAlignment="1">
      <alignment horizontal="center" vertical="top"/>
    </xf>
    <xf numFmtId="0" fontId="30" fillId="0" borderId="21" xfId="1" applyFont="1" applyFill="1" applyBorder="1" applyAlignment="1" applyProtection="1">
      <alignment horizontal="left" vertical="top" wrapText="1"/>
      <protection locked="0"/>
    </xf>
    <xf numFmtId="0" fontId="15" fillId="0" borderId="21" xfId="0" applyFont="1" applyFill="1" applyBorder="1" applyAlignment="1" applyProtection="1">
      <alignment horizontal="left" vertical="center" wrapText="1"/>
      <protection locked="0"/>
    </xf>
    <xf numFmtId="0" fontId="30" fillId="0" borderId="21" xfId="0" applyFont="1" applyFill="1" applyBorder="1" applyAlignment="1" applyProtection="1">
      <alignment horizontal="left" vertical="center" wrapText="1"/>
      <protection locked="0"/>
    </xf>
    <xf numFmtId="0" fontId="30" fillId="0" borderId="21" xfId="3" applyFont="1" applyFill="1" applyBorder="1" applyAlignment="1" applyProtection="1">
      <alignment horizontal="left" vertical="center" wrapText="1"/>
      <protection locked="0"/>
    </xf>
    <xf numFmtId="0" fontId="27" fillId="0" borderId="20" xfId="3" applyFont="1" applyFill="1" applyBorder="1" applyAlignment="1" applyProtection="1">
      <alignment horizontal="left" vertical="center" wrapText="1"/>
      <protection locked="0"/>
    </xf>
    <xf numFmtId="0" fontId="30" fillId="4" borderId="21" xfId="3" applyFont="1" applyFill="1" applyBorder="1" applyAlignment="1" applyProtection="1">
      <alignment horizontal="left" vertical="center" wrapText="1"/>
      <protection locked="0"/>
    </xf>
    <xf numFmtId="164" fontId="26" fillId="0" borderId="8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top" wrapText="1"/>
    </xf>
    <xf numFmtId="0" fontId="26" fillId="4" borderId="20" xfId="0" applyFont="1" applyFill="1" applyBorder="1" applyAlignment="1">
      <alignment horizontal="center" vertical="top" wrapText="1"/>
    </xf>
    <xf numFmtId="166" fontId="26" fillId="4" borderId="20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 applyProtection="1">
      <alignment vertical="center" wrapText="1"/>
      <protection locked="0"/>
    </xf>
    <xf numFmtId="0" fontId="21" fillId="0" borderId="0" xfId="0" applyFont="1"/>
    <xf numFmtId="0" fontId="33" fillId="0" borderId="0" xfId="0" applyFont="1"/>
    <xf numFmtId="0" fontId="26" fillId="4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 applyProtection="1">
      <alignment horizontal="left" vertical="top" wrapText="1"/>
      <protection locked="0"/>
    </xf>
    <xf numFmtId="0" fontId="30" fillId="0" borderId="20" xfId="0" applyFont="1" applyFill="1" applyBorder="1" applyAlignment="1" applyProtection="1">
      <alignment horizontal="left" vertical="center" wrapText="1"/>
      <protection locked="0"/>
    </xf>
    <xf numFmtId="0" fontId="27" fillId="0" borderId="18" xfId="0" applyFont="1" applyBorder="1" applyAlignment="1">
      <alignment vertical="top" wrapText="1"/>
    </xf>
    <xf numFmtId="0" fontId="26" fillId="0" borderId="8" xfId="0" applyFont="1" applyFill="1" applyBorder="1" applyAlignment="1" applyProtection="1">
      <alignment horizontal="left" vertical="center" wrapText="1"/>
      <protection locked="0"/>
    </xf>
    <xf numFmtId="0" fontId="30" fillId="0" borderId="20" xfId="0" applyFont="1" applyFill="1" applyBorder="1" applyAlignment="1" applyProtection="1">
      <alignment horizontal="left" vertical="top" wrapText="1"/>
      <protection locked="0"/>
    </xf>
    <xf numFmtId="0" fontId="27" fillId="0" borderId="20" xfId="0" applyFont="1" applyBorder="1" applyAlignment="1">
      <alignment vertical="top" wrapText="1"/>
    </xf>
    <xf numFmtId="0" fontId="26" fillId="0" borderId="14" xfId="0" applyFont="1" applyFill="1" applyBorder="1" applyAlignment="1" applyProtection="1">
      <alignment horizontal="left" vertical="top" wrapText="1"/>
      <protection locked="0"/>
    </xf>
    <xf numFmtId="0" fontId="27" fillId="0" borderId="21" xfId="3" applyFont="1" applyFill="1" applyBorder="1" applyAlignment="1" applyProtection="1">
      <alignment horizontal="center" vertical="top" wrapText="1"/>
      <protection locked="0"/>
    </xf>
    <xf numFmtId="0" fontId="30" fillId="0" borderId="20" xfId="0" applyFont="1" applyFill="1" applyBorder="1" applyAlignment="1" applyProtection="1">
      <alignment horizontal="center" vertical="top" wrapText="1"/>
      <protection locked="0"/>
    </xf>
    <xf numFmtId="0" fontId="27" fillId="0" borderId="18" xfId="0" applyFont="1" applyBorder="1" applyAlignment="1">
      <alignment horizontal="center" vertical="top" wrapText="1"/>
    </xf>
    <xf numFmtId="0" fontId="27" fillId="0" borderId="8" xfId="0" applyFont="1" applyFill="1" applyBorder="1" applyAlignment="1" applyProtection="1">
      <alignment horizontal="center" vertical="top" wrapText="1"/>
      <protection locked="0"/>
    </xf>
    <xf numFmtId="0" fontId="30" fillId="0" borderId="20" xfId="3" applyFont="1" applyFill="1" applyBorder="1" applyAlignment="1" applyProtection="1">
      <alignment horizontal="center" vertical="center" wrapText="1"/>
      <protection locked="0"/>
    </xf>
    <xf numFmtId="0" fontId="30" fillId="0" borderId="8" xfId="3" applyFont="1" applyFill="1" applyBorder="1" applyAlignment="1" applyProtection="1">
      <alignment horizontal="center" vertical="top" wrapText="1"/>
      <protection locked="0"/>
    </xf>
    <xf numFmtId="0" fontId="27" fillId="0" borderId="14" xfId="0" applyFont="1" applyFill="1" applyBorder="1" applyAlignment="1" applyProtection="1">
      <alignment horizontal="center" vertical="top" wrapText="1"/>
      <protection locked="0"/>
    </xf>
    <xf numFmtId="0" fontId="27" fillId="0" borderId="14" xfId="3" applyFont="1" applyFill="1" applyBorder="1" applyAlignment="1" applyProtection="1">
      <alignment horizontal="center" vertical="top" wrapText="1"/>
      <protection locked="0"/>
    </xf>
    <xf numFmtId="0" fontId="27" fillId="0" borderId="21" xfId="0" applyFont="1" applyBorder="1" applyAlignment="1">
      <alignment vertical="top" wrapText="1"/>
    </xf>
    <xf numFmtId="0" fontId="27" fillId="0" borderId="21" xfId="3" applyFont="1" applyFill="1" applyBorder="1" applyAlignment="1" applyProtection="1">
      <alignment horizontal="left" vertical="center" wrapText="1"/>
      <protection locked="0"/>
    </xf>
    <xf numFmtId="0" fontId="27" fillId="0" borderId="8" xfId="3" applyFont="1" applyFill="1" applyBorder="1" applyAlignment="1" applyProtection="1">
      <alignment horizontal="left" vertical="center" wrapText="1"/>
      <protection locked="0"/>
    </xf>
    <xf numFmtId="0" fontId="30" fillId="0" borderId="20" xfId="3" applyFont="1" applyFill="1" applyBorder="1" applyAlignment="1" applyProtection="1">
      <alignment horizontal="left" vertical="center" wrapText="1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5" xfId="0" applyFont="1" applyFill="1" applyBorder="1" applyAlignment="1" applyProtection="1">
      <alignment horizontal="center" vertical="center"/>
      <protection locked="0"/>
    </xf>
    <xf numFmtId="0" fontId="30" fillId="0" borderId="20" xfId="0" applyFont="1" applyFill="1" applyBorder="1" applyAlignment="1" applyProtection="1">
      <alignment horizontal="center" vertical="center"/>
      <protection locked="0"/>
    </xf>
    <xf numFmtId="0" fontId="26" fillId="0" borderId="20" xfId="0" applyNumberFormat="1" applyFont="1" applyBorder="1" applyAlignment="1">
      <alignment horizontal="center" vertical="center"/>
    </xf>
    <xf numFmtId="0" fontId="26" fillId="0" borderId="8" xfId="0" applyFont="1" applyFill="1" applyBorder="1" applyAlignment="1" applyProtection="1">
      <alignment horizontal="center" vertical="center"/>
      <protection locked="0"/>
    </xf>
    <xf numFmtId="0" fontId="26" fillId="0" borderId="21" xfId="5" applyNumberFormat="1" applyFont="1" applyBorder="1" applyAlignment="1" applyProtection="1">
      <alignment horizontal="center" vertical="center"/>
      <protection locked="0"/>
    </xf>
    <xf numFmtId="0" fontId="26" fillId="0" borderId="1" xfId="5" applyNumberFormat="1" applyFont="1" applyBorder="1" applyAlignment="1" applyProtection="1">
      <alignment horizontal="center" vertical="center"/>
      <protection locked="0"/>
    </xf>
    <xf numFmtId="0" fontId="30" fillId="0" borderId="20" xfId="5" applyFont="1" applyBorder="1" applyAlignment="1" applyProtection="1">
      <alignment horizontal="center" vertical="center" wrapText="1"/>
      <protection locked="0"/>
    </xf>
    <xf numFmtId="0" fontId="26" fillId="0" borderId="8" xfId="5" applyNumberFormat="1" applyFont="1" applyBorder="1" applyAlignment="1" applyProtection="1">
      <alignment horizontal="center" vertical="center"/>
      <protection locked="0"/>
    </xf>
    <xf numFmtId="166" fontId="26" fillId="0" borderId="20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 wrapText="1"/>
    </xf>
    <xf numFmtId="0" fontId="26" fillId="4" borderId="10" xfId="0" applyNumberFormat="1" applyFont="1" applyFill="1" applyBorder="1" applyAlignment="1">
      <alignment horizontal="center" vertical="center"/>
    </xf>
    <xf numFmtId="164" fontId="26" fillId="0" borderId="16" xfId="0" applyNumberFormat="1" applyFont="1" applyBorder="1" applyAlignment="1">
      <alignment horizontal="center" vertical="center"/>
    </xf>
    <xf numFmtId="164" fontId="26" fillId="4" borderId="16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Border="1" applyAlignment="1">
      <alignment horizontal="center" vertical="center"/>
    </xf>
    <xf numFmtId="14" fontId="9" fillId="0" borderId="0" xfId="1" applyNumberFormat="1" applyFont="1" applyAlignment="1" applyProtection="1">
      <alignment horizontal="center" vertical="center"/>
      <protection locked="0"/>
    </xf>
    <xf numFmtId="0" fontId="10" fillId="4" borderId="23" xfId="0" applyFont="1" applyFill="1" applyBorder="1" applyAlignment="1">
      <alignment horizontal="center" vertical="top" wrapText="1"/>
    </xf>
    <xf numFmtId="0" fontId="10" fillId="4" borderId="20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49" fontId="10" fillId="4" borderId="3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36" fillId="4" borderId="3" xfId="0" applyFont="1" applyFill="1" applyBorder="1" applyAlignment="1">
      <alignment horizontal="center" vertical="top" wrapText="1"/>
    </xf>
    <xf numFmtId="49" fontId="36" fillId="4" borderId="3" xfId="0" applyNumberFormat="1" applyFont="1" applyFill="1" applyBorder="1" applyAlignment="1">
      <alignment horizontal="center" vertical="top" wrapText="1"/>
    </xf>
    <xf numFmtId="49" fontId="29" fillId="4" borderId="3" xfId="0" applyNumberFormat="1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9" fillId="4" borderId="3" xfId="0" applyNumberFormat="1" applyFont="1" applyFill="1" applyBorder="1" applyAlignment="1">
      <alignment horizontal="center" vertical="center" wrapText="1"/>
    </xf>
    <xf numFmtId="0" fontId="29" fillId="4" borderId="20" xfId="0" applyFont="1" applyFill="1" applyBorder="1" applyAlignment="1">
      <alignment horizontal="center" vertical="center" wrapText="1"/>
    </xf>
    <xf numFmtId="0" fontId="29" fillId="0" borderId="1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8" xfId="0" applyNumberFormat="1" applyFont="1" applyBorder="1" applyAlignment="1">
      <alignment horizontal="center" vertical="center"/>
    </xf>
    <xf numFmtId="164" fontId="29" fillId="0" borderId="8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165" fontId="29" fillId="0" borderId="8" xfId="0" applyNumberFormat="1" applyFont="1" applyBorder="1" applyAlignment="1">
      <alignment horizontal="center" vertical="center"/>
    </xf>
    <xf numFmtId="0" fontId="34" fillId="0" borderId="14" xfId="0" applyFont="1" applyFill="1" applyBorder="1" applyAlignment="1" applyProtection="1">
      <alignment horizontal="left" vertical="center" wrapText="1"/>
      <protection locked="0"/>
    </xf>
    <xf numFmtId="0" fontId="28" fillId="0" borderId="8" xfId="0" applyFont="1" applyBorder="1" applyAlignment="1">
      <alignment horizontal="left" vertical="top" wrapText="1"/>
    </xf>
    <xf numFmtId="0" fontId="34" fillId="0" borderId="21" xfId="0" applyFont="1" applyFill="1" applyBorder="1" applyAlignment="1" applyProtection="1">
      <alignment horizontal="left" vertical="center" wrapText="1"/>
      <protection locked="0"/>
    </xf>
    <xf numFmtId="0" fontId="30" fillId="0" borderId="8" xfId="3" applyFont="1" applyFill="1" applyBorder="1" applyAlignment="1" applyProtection="1">
      <alignment horizontal="left" vertical="center" wrapText="1"/>
      <protection locked="0"/>
    </xf>
    <xf numFmtId="49" fontId="29" fillId="4" borderId="1" xfId="0" applyNumberFormat="1" applyFont="1" applyFill="1" applyBorder="1" applyAlignment="1">
      <alignment horizontal="center" vertical="center" wrapText="1"/>
    </xf>
    <xf numFmtId="0" fontId="29" fillId="0" borderId="3" xfId="0" applyNumberFormat="1" applyFont="1" applyBorder="1" applyAlignment="1">
      <alignment horizontal="center" vertical="center"/>
    </xf>
    <xf numFmtId="164" fontId="29" fillId="0" borderId="3" xfId="0" applyNumberFormat="1" applyFont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 wrapText="1"/>
    </xf>
    <xf numFmtId="0" fontId="29" fillId="4" borderId="1" xfId="0" applyNumberFormat="1" applyFont="1" applyFill="1" applyBorder="1" applyAlignment="1">
      <alignment horizontal="center" vertical="center" wrapText="1"/>
    </xf>
    <xf numFmtId="165" fontId="29" fillId="0" borderId="3" xfId="0" applyNumberFormat="1" applyFont="1" applyBorder="1" applyAlignment="1">
      <alignment horizontal="center" vertical="center"/>
    </xf>
    <xf numFmtId="0" fontId="29" fillId="4" borderId="8" xfId="0" applyFont="1" applyFill="1" applyBorder="1" applyAlignment="1">
      <alignment horizontal="center" vertical="center" wrapText="1"/>
    </xf>
    <xf numFmtId="0" fontId="29" fillId="0" borderId="20" xfId="0" applyNumberFormat="1" applyFont="1" applyBorder="1" applyAlignment="1">
      <alignment horizontal="center" vertical="center"/>
    </xf>
    <xf numFmtId="164" fontId="29" fillId="0" borderId="20" xfId="0" applyNumberFormat="1" applyFont="1" applyBorder="1" applyAlignment="1">
      <alignment horizontal="center" vertical="center"/>
    </xf>
    <xf numFmtId="0" fontId="30" fillId="0" borderId="21" xfId="0" applyFont="1" applyFill="1" applyBorder="1" applyAlignment="1" applyProtection="1">
      <alignment horizontal="left" vertical="center"/>
      <protection locked="0"/>
    </xf>
    <xf numFmtId="0" fontId="8" fillId="0" borderId="0" xfId="2" applyFont="1" applyAlignment="1" applyProtection="1">
      <alignment horizontal="center"/>
      <protection locked="0"/>
    </xf>
    <xf numFmtId="0" fontId="4" fillId="2" borderId="6" xfId="1" applyFont="1" applyFill="1" applyBorder="1" applyAlignment="1" applyProtection="1">
      <alignment horizontal="center" wrapText="1"/>
      <protection locked="0"/>
    </xf>
    <xf numFmtId="0" fontId="4" fillId="2" borderId="7" xfId="1" applyFont="1" applyFill="1" applyBorder="1" applyAlignment="1" applyProtection="1">
      <alignment horizontal="center" wrapText="1"/>
      <protection locked="0"/>
    </xf>
    <xf numFmtId="0" fontId="4" fillId="2" borderId="5" xfId="1" applyFont="1" applyFill="1" applyBorder="1" applyAlignment="1" applyProtection="1">
      <alignment horizontal="center" wrapText="1"/>
      <protection locked="0"/>
    </xf>
    <xf numFmtId="0" fontId="7" fillId="0" borderId="0" xfId="2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14" fontId="22" fillId="0" borderId="0" xfId="1" applyNumberFormat="1" applyFont="1" applyAlignment="1" applyProtection="1">
      <alignment horizontal="center"/>
      <protection locked="0"/>
    </xf>
    <xf numFmtId="0" fontId="17" fillId="0" borderId="0" xfId="2" applyFont="1" applyAlignment="1" applyProtection="1">
      <alignment horizontal="center" vertical="center"/>
      <protection locked="0"/>
    </xf>
    <xf numFmtId="0" fontId="4" fillId="2" borderId="8" xfId="1" applyFont="1" applyFill="1" applyBorder="1" applyAlignment="1" applyProtection="1">
      <alignment horizontal="center" wrapText="1"/>
      <protection locked="0"/>
    </xf>
    <xf numFmtId="0" fontId="4" fillId="2" borderId="1" xfId="1" applyFont="1" applyFill="1" applyBorder="1" applyAlignment="1" applyProtection="1">
      <alignment horizontal="center" wrapText="1"/>
      <protection locked="0"/>
    </xf>
    <xf numFmtId="0" fontId="4" fillId="2" borderId="9" xfId="1" applyFont="1" applyFill="1" applyBorder="1" applyAlignment="1" applyProtection="1">
      <alignment horizontal="center" wrapText="1"/>
      <protection locked="0"/>
    </xf>
    <xf numFmtId="0" fontId="4" fillId="2" borderId="12" xfId="1" applyFont="1" applyFill="1" applyBorder="1" applyAlignment="1" applyProtection="1">
      <alignment horizontal="center" wrapText="1"/>
      <protection locked="0"/>
    </xf>
    <xf numFmtId="0" fontId="4" fillId="2" borderId="10" xfId="1" applyFont="1" applyFill="1" applyBorder="1" applyAlignment="1" applyProtection="1">
      <alignment horizontal="center" wrapText="1"/>
      <protection locked="0"/>
    </xf>
    <xf numFmtId="0" fontId="8" fillId="0" borderId="0" xfId="1" applyFont="1" applyAlignment="1" applyProtection="1">
      <alignment horizontal="left" vertical="center"/>
      <protection locked="0"/>
    </xf>
    <xf numFmtId="14" fontId="8" fillId="0" borderId="0" xfId="1" applyNumberFormat="1" applyFont="1" applyAlignment="1" applyProtection="1">
      <alignment horizontal="center"/>
      <protection locked="0"/>
    </xf>
  </cellXfs>
  <cellStyles count="6">
    <cellStyle name="Обычный" xfId="0" builtinId="0"/>
    <cellStyle name="Обычный_Выездка технические1" xfId="2"/>
    <cellStyle name="Обычный_конкур К" xfId="3"/>
    <cellStyle name="Обычный_конкур1" xfId="5"/>
    <cellStyle name="Обычный_Лист Microsoft Excel" xfId="1"/>
    <cellStyle name="Обычный_Орел" xfId="4"/>
  </cellStyles>
  <dxfs count="74">
    <dxf>
      <font>
        <b/>
        <strike val="0"/>
        <outline val="0"/>
        <shadow val="0"/>
        <u val="none"/>
        <vertAlign val="baseline"/>
        <sz val="10"/>
        <color theme="1"/>
        <name val="Cambria"/>
        <scheme val="major"/>
      </font>
      <numFmt numFmtId="14" formatCode="0.00%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major"/>
      </font>
      <numFmt numFmtId="166" formatCode="0.000%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numFmt numFmtId="0" formatCode="General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major"/>
      </font>
      <numFmt numFmtId="0" formatCode="General"/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major"/>
      </font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major"/>
      </font>
      <numFmt numFmtId="166" formatCode="0.000%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major"/>
      </font>
      <numFmt numFmtId="0" formatCode="General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maj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major"/>
      </font>
      <numFmt numFmtId="166" formatCode="0.000%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major"/>
      </font>
      <numFmt numFmtId="0" formatCode="General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maj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major"/>
      </font>
      <numFmt numFmtId="166" formatCode="0.000%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maj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maj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</font>
      <alignment horizontal="left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maj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maj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auto="1"/>
        </top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major"/>
      </font>
    </dxf>
    <dxf>
      <border>
        <bottom style="thin">
          <color auto="1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9"/>
        <color theme="1"/>
        <name val="Cambria"/>
        <scheme val="major"/>
      </font>
      <fill>
        <patternFill patternType="solid">
          <fgColor indexed="64"/>
          <bgColor rgb="FFFFFF99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major"/>
      </font>
      <numFmt numFmtId="14" formatCode="0.00%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major"/>
      </font>
      <numFmt numFmtId="166" formatCode="0.000%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numFmt numFmtId="0" formatCode="General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major"/>
      </font>
      <numFmt numFmtId="0" formatCode="General"/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major"/>
      </font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major"/>
      </font>
      <numFmt numFmtId="166" formatCode="0.000%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major"/>
      </font>
      <numFmt numFmtId="0" formatCode="General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maj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major"/>
      </font>
      <numFmt numFmtId="166" formatCode="0.000%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major"/>
      </font>
      <numFmt numFmtId="0" formatCode="General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maj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major"/>
      </font>
      <numFmt numFmtId="166" formatCode="0.000%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maj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maj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maj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maj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auto="1"/>
        </top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major"/>
      </font>
    </dxf>
    <dxf>
      <border>
        <bottom style="thin">
          <color auto="1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9"/>
        <color theme="1"/>
        <name val="Cambria"/>
        <scheme val="major"/>
      </font>
      <fill>
        <patternFill patternType="solid">
          <fgColor indexed="64"/>
          <bgColor rgb="FFFFFF99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14" formatCode="0.00%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14" formatCode="0.00%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14" formatCode="0.00%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14" formatCode="0.00%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13" formatCode="0%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textRotation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border>
        <bottom style="thin">
          <color auto="1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9"/>
        <color theme="1"/>
        <name val="Cambria"/>
        <scheme val="major"/>
      </font>
      <fill>
        <patternFill patternType="solid">
          <fgColor indexed="64"/>
          <bgColor rgb="FFFFFF99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</font>
      <fill>
        <patternFill>
          <bgColor rgb="FFFFFF00"/>
        </patternFill>
      </fill>
    </dxf>
  </dxfs>
  <tableStyles count="1" defaultTableStyle="TableStyleMedium9" defaultPivotStyle="PivotStyleLight16">
    <tableStyle name="Стиль таблицы 1" pivot="0" count="1">
      <tableStyleElement type="firstColumnStripe" dxfId="73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2</xdr:col>
      <xdr:colOff>0</xdr:colOff>
      <xdr:row>1</xdr:row>
      <xdr:rowOff>209550</xdr:rowOff>
    </xdr:to>
    <xdr:pic>
      <xdr:nvPicPr>
        <xdr:cNvPr id="2" name="Picture 1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16668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666750</xdr:colOff>
      <xdr:row>0</xdr:row>
      <xdr:rowOff>581025</xdr:rowOff>
    </xdr:to>
    <xdr:pic>
      <xdr:nvPicPr>
        <xdr:cNvPr id="3" name="Picture 1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763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2</xdr:col>
      <xdr:colOff>0</xdr:colOff>
      <xdr:row>3</xdr:row>
      <xdr:rowOff>0</xdr:rowOff>
    </xdr:to>
    <xdr:pic>
      <xdr:nvPicPr>
        <xdr:cNvPr id="2" name="Picture 1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18954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A11:T22" totalsRowShown="0" headerRowDxfId="72" dataDxfId="70" headerRowBorderDxfId="71" tableBorderDxfId="69" totalsRowBorderDxfId="68">
  <autoFilter ref="A11:T22"/>
  <sortState ref="A12:S22">
    <sortCondition descending="1" ref="O12"/>
  </sortState>
  <tableColumns count="20">
    <tableColumn id="1" name="МЕСТО" dataDxfId="67"/>
    <tableColumn id="2" name="Фамилия, имя всадника" dataDxfId="66"/>
    <tableColumn id="4" name="Кличка лошади" dataDxfId="65"/>
    <tableColumn id="5" name="Владелец" dataDxfId="64"/>
    <tableColumn id="6" name="Команда, регион" dataDxfId="63"/>
    <tableColumn id="7" name="Баллы" dataDxfId="62"/>
    <tableColumn id="8" name="%" dataDxfId="61"/>
    <tableColumn id="10" name="Балл ы" dataDxfId="60"/>
    <tableColumn id="11" name="%." dataDxfId="59"/>
    <tableColumn id="13" name="Бал лы" dataDxfId="58"/>
    <tableColumn id="14" name="% ." dataDxfId="57"/>
    <tableColumn id="15" name="ошибка" dataDxfId="56"/>
    <tableColumn id="16" name="Штраф за                 ошибки %" dataDxfId="55"/>
    <tableColumn id="17" name="Всего          баллов" dataDxfId="54"/>
    <tableColumn id="18" name="Средний            %" dataDxfId="53"/>
    <tableColumn id="19" name="Вып.               норм." dataDxfId="52">
      <calculatedColumnFormula>SUM(Таблица1[[#This Row],[%]])+Таблица1[[#This Row],[%.]]+Таблица1[[#This Row],[% .]]</calculatedColumnFormula>
    </tableColumn>
    <tableColumn id="21" name="Столбец1" dataDxfId="51">
      <calculatedColumnFormula>SUM(Таблица1[[#This Row],[%]]+Таблица1[[#This Row],[%.]]+Таблица1[[#This Row],[% .]])</calculatedColumnFormula>
    </tableColumn>
    <tableColumn id="22" name="Столбец2" dataDxfId="50">
      <calculatedColumnFormula>Q12-M12</calculatedColumnFormula>
    </tableColumn>
    <tableColumn id="23" name="Столбец3" dataDxfId="49">
      <calculatedColumnFormula>R12/3</calculatedColumnFormula>
    </tableColumn>
    <tableColumn id="3" name="Вып. норматив" dataDxfId="48"/>
  </tableColumns>
  <tableStyleInfo name="Стиль таблицы 1" showFirstColumn="0" showLastColumn="0" showRowStripes="1" showColumnStripes="0"/>
</table>
</file>

<file path=xl/tables/table2.xml><?xml version="1.0" encoding="utf-8"?>
<table xmlns="http://schemas.openxmlformats.org/spreadsheetml/2006/main" id="3" name="Таблица134" displayName="Таблица134" ref="A11:S18" totalsRowShown="0" headerRowDxfId="47" dataDxfId="45" headerRowBorderDxfId="46" tableBorderDxfId="44" totalsRowBorderDxfId="43">
  <autoFilter ref="A11:S18"/>
  <sortState ref="A12:S18">
    <sortCondition descending="1" ref="S12:S18"/>
  </sortState>
  <tableColumns count="19">
    <tableColumn id="1" name="МЕСТО" dataDxfId="42"/>
    <tableColumn id="2" name="Фамилия, имя всадника" dataDxfId="41"/>
    <tableColumn id="3" name="Разряд, звание" dataDxfId="40"/>
    <tableColumn id="4" name="Кличка лошади" dataDxfId="39"/>
    <tableColumn id="6" name="Команда, регион" dataDxfId="38"/>
    <tableColumn id="7" name="Баллы" dataDxfId="37"/>
    <tableColumn id="8" name="баллы2" dataDxfId="36"/>
    <tableColumn id="9" name="%" dataDxfId="35"/>
    <tableColumn id="10" name="Балл ы2" dataDxfId="34"/>
    <tableColumn id="11" name="баллы3" dataDxfId="33"/>
    <tableColumn id="12" name="% ." dataDxfId="32"/>
    <tableColumn id="13" name="Бал лы2" dataDxfId="31"/>
    <tableColumn id="14" name="баллы ." dataDxfId="30"/>
    <tableColumn id="15" name="%2" dataDxfId="29"/>
    <tableColumn id="16" name="Штраф за                 ошибки %" dataDxfId="28"/>
    <tableColumn id="17" name="Всего          баллов" dataDxfId="27"/>
    <tableColumn id="21" name="количество ошибок" dataDxfId="26"/>
    <tableColumn id="18" name="Средний            %" dataDxfId="25"/>
    <tableColumn id="19" name="РЕЗУЛЬТАТ " dataDxfId="24"/>
  </tableColumns>
  <tableStyleInfo name="Стиль таблицы 1" showFirstColumn="0" showLastColumn="0" showRowStripes="1" showColumnStripes="0"/>
</table>
</file>

<file path=xl/tables/table3.xml><?xml version="1.0" encoding="utf-8"?>
<table xmlns="http://schemas.openxmlformats.org/spreadsheetml/2006/main" id="2" name="Таблица1343" displayName="Таблица1343" ref="A23:S35" totalsRowShown="0" headerRowDxfId="23" dataDxfId="21" headerRowBorderDxfId="22" tableBorderDxfId="20" totalsRowBorderDxfId="19">
  <autoFilter ref="A23:S35"/>
  <sortState ref="A24:S35">
    <sortCondition descending="1" ref="S24:S35"/>
  </sortState>
  <tableColumns count="19">
    <tableColumn id="1" name="МЕСТО" dataDxfId="18"/>
    <tableColumn id="2" name="Фамилия, имя всадника" dataDxfId="17"/>
    <tableColumn id="3" name="Разряд, звание" dataDxfId="16"/>
    <tableColumn id="4" name="Кличка лошади" dataDxfId="15"/>
    <tableColumn id="6" name="Команда, регион" dataDxfId="14"/>
    <tableColumn id="7" name="Баллы" dataDxfId="13"/>
    <tableColumn id="8" name="баллы2" dataDxfId="12"/>
    <tableColumn id="9" name="%" dataDxfId="11"/>
    <tableColumn id="10" name="Балл ы2" dataDxfId="10"/>
    <tableColumn id="11" name="баллы3" dataDxfId="9"/>
    <tableColumn id="12" name="% ." dataDxfId="8"/>
    <tableColumn id="13" name="Бал лы2" dataDxfId="7"/>
    <tableColumn id="14" name="баллы ." dataDxfId="6"/>
    <tableColumn id="15" name="%2" dataDxfId="5"/>
    <tableColumn id="16" name="Штраф за                 ошибки %" dataDxfId="4"/>
    <tableColumn id="17" name="Всего          баллов" dataDxfId="3"/>
    <tableColumn id="21" name="количество ошибок" dataDxfId="2"/>
    <tableColumn id="18" name="Средний            %" dataDxfId="1"/>
    <tableColumn id="19" name="РЕЗУЛЬТАТ " dataDxfId="0"/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opLeftCell="A10" workbookViewId="0">
      <selection activeCell="O21" sqref="O21"/>
    </sheetView>
  </sheetViews>
  <sheetFormatPr defaultRowHeight="15" x14ac:dyDescent="0.25"/>
  <cols>
    <col min="1" max="1" width="8.85546875" customWidth="1"/>
    <col min="2" max="2" width="16" customWidth="1"/>
    <col min="3" max="3" width="15.140625" customWidth="1"/>
    <col min="4" max="4" width="11.85546875" hidden="1" customWidth="1"/>
    <col min="5" max="5" width="16.7109375" customWidth="1"/>
    <col min="6" max="6" width="7.85546875" customWidth="1"/>
    <col min="7" max="7" width="11.28515625" customWidth="1"/>
    <col min="8" max="8" width="8.5703125" customWidth="1"/>
    <col min="9" max="9" width="10.42578125" customWidth="1"/>
    <col min="10" max="10" width="8.85546875" customWidth="1"/>
    <col min="11" max="11" width="10.140625" customWidth="1"/>
    <col min="12" max="12" width="9.140625" customWidth="1"/>
    <col min="13" max="13" width="9.85546875" hidden="1" customWidth="1"/>
    <col min="14" max="14" width="8.5703125" customWidth="1"/>
    <col min="15" max="15" width="12.42578125" customWidth="1"/>
    <col min="16" max="16" width="8.7109375" hidden="1" customWidth="1"/>
    <col min="17" max="17" width="10" hidden="1" customWidth="1"/>
    <col min="18" max="19" width="0" hidden="1" customWidth="1"/>
  </cols>
  <sheetData>
    <row r="1" spans="1:20" ht="31.5" x14ac:dyDescent="0.25">
      <c r="A1" s="1"/>
      <c r="B1" s="1"/>
      <c r="C1" s="1"/>
      <c r="D1" s="1"/>
      <c r="E1" s="1"/>
      <c r="F1" s="1"/>
      <c r="G1" s="1"/>
      <c r="H1" s="2"/>
      <c r="I1" s="3"/>
      <c r="J1" s="5"/>
      <c r="K1" s="3"/>
      <c r="L1" s="4"/>
      <c r="M1" s="5"/>
      <c r="N1" s="3"/>
      <c r="O1" s="4"/>
      <c r="P1" s="6"/>
      <c r="Q1" s="7"/>
      <c r="R1" s="6"/>
    </row>
    <row r="2" spans="1:20" ht="18" customHeight="1" x14ac:dyDescent="0.25">
      <c r="A2" s="243" t="s">
        <v>46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</row>
    <row r="3" spans="1:20" ht="18" x14ac:dyDescent="0.25">
      <c r="A3" s="12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20" ht="15" customHeight="1" x14ac:dyDescent="0.25">
      <c r="A4" s="244" t="s">
        <v>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</row>
    <row r="5" spans="1:20" x14ac:dyDescent="0.25">
      <c r="A5" s="245" t="s">
        <v>1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</row>
    <row r="6" spans="1:20" ht="15.75" x14ac:dyDescent="0.25">
      <c r="A6" s="246" t="s">
        <v>39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</row>
    <row r="7" spans="1:20" ht="15.75" x14ac:dyDescent="0.25">
      <c r="A7" s="30" t="s">
        <v>25</v>
      </c>
      <c r="B7" s="31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247" t="s">
        <v>47</v>
      </c>
      <c r="O7" s="247"/>
      <c r="P7" s="10"/>
      <c r="Q7" s="14"/>
      <c r="R7" s="14"/>
    </row>
    <row r="8" spans="1:20" x14ac:dyDescent="0.25">
      <c r="A8" s="239" t="s">
        <v>67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</row>
    <row r="9" spans="1:20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20" x14ac:dyDescent="0.25">
      <c r="C10" s="8"/>
      <c r="D10" s="8"/>
      <c r="E10" s="8"/>
      <c r="F10" s="240" t="s">
        <v>63</v>
      </c>
      <c r="G10" s="241"/>
      <c r="H10" s="240" t="s">
        <v>11</v>
      </c>
      <c r="I10" s="241"/>
      <c r="J10" s="240" t="s">
        <v>62</v>
      </c>
      <c r="K10" s="241"/>
      <c r="L10" s="242"/>
      <c r="M10" s="9"/>
      <c r="N10" s="11"/>
      <c r="Q10" s="35" t="s">
        <v>26</v>
      </c>
      <c r="R10" s="36" t="s">
        <v>27</v>
      </c>
      <c r="S10" s="37" t="s">
        <v>28</v>
      </c>
      <c r="T10" s="37"/>
    </row>
    <row r="11" spans="1:20" s="15" customFormat="1" ht="40.5" customHeight="1" x14ac:dyDescent="0.25">
      <c r="A11" s="16" t="s">
        <v>20</v>
      </c>
      <c r="B11" s="52" t="s">
        <v>5</v>
      </c>
      <c r="C11" s="52" t="s">
        <v>6</v>
      </c>
      <c r="D11" s="52" t="s">
        <v>7</v>
      </c>
      <c r="E11" s="52" t="s">
        <v>8</v>
      </c>
      <c r="F11" s="17" t="s">
        <v>9</v>
      </c>
      <c r="G11" s="17" t="s">
        <v>10</v>
      </c>
      <c r="H11" s="18" t="s">
        <v>17</v>
      </c>
      <c r="I11" s="18" t="s">
        <v>16</v>
      </c>
      <c r="J11" s="18" t="s">
        <v>18</v>
      </c>
      <c r="K11" s="18" t="s">
        <v>19</v>
      </c>
      <c r="L11" s="18" t="s">
        <v>65</v>
      </c>
      <c r="M11" s="17" t="s">
        <v>22</v>
      </c>
      <c r="N11" s="17" t="s">
        <v>12</v>
      </c>
      <c r="O11" s="17" t="s">
        <v>13</v>
      </c>
      <c r="P11" s="19" t="s">
        <v>14</v>
      </c>
      <c r="Q11" s="34" t="s">
        <v>2</v>
      </c>
      <c r="R11" s="17" t="s">
        <v>3</v>
      </c>
      <c r="S11" s="19" t="s">
        <v>4</v>
      </c>
      <c r="T11" s="17" t="s">
        <v>69</v>
      </c>
    </row>
    <row r="12" spans="1:20" s="24" customFormat="1" ht="31.5" customHeight="1" x14ac:dyDescent="0.25">
      <c r="A12" s="50">
        <v>1</v>
      </c>
      <c r="B12" s="43" t="s">
        <v>44</v>
      </c>
      <c r="C12" s="43" t="s">
        <v>42</v>
      </c>
      <c r="D12" s="53"/>
      <c r="E12" s="44" t="s">
        <v>48</v>
      </c>
      <c r="F12" s="51">
        <v>198.5</v>
      </c>
      <c r="G12" s="58">
        <v>66.165999999999997</v>
      </c>
      <c r="H12" s="23">
        <v>197.5</v>
      </c>
      <c r="I12" s="58">
        <v>65.832999999999998</v>
      </c>
      <c r="J12" s="22">
        <v>195.5</v>
      </c>
      <c r="K12" s="58">
        <v>65.165999999999997</v>
      </c>
      <c r="L12" s="25"/>
      <c r="M12" s="32">
        <v>0</v>
      </c>
      <c r="N12" s="27">
        <v>591.5</v>
      </c>
      <c r="O12" s="58">
        <v>65.721999999999994</v>
      </c>
      <c r="P12" s="29"/>
      <c r="Q12" s="33">
        <f>SUM(Таблица1[[#This Row],[%]]+Таблица1[[#This Row],[%.]]+Таблица1[[#This Row],[% .]])</f>
        <v>197.16499999999999</v>
      </c>
      <c r="R12" s="33">
        <f t="shared" ref="R12:R21" si="0">Q12-M12</f>
        <v>197.16499999999999</v>
      </c>
      <c r="S12" s="33">
        <f t="shared" ref="S12:S22" si="1">R12/3</f>
        <v>65.721666666666664</v>
      </c>
      <c r="T12" s="68" t="s">
        <v>70</v>
      </c>
    </row>
    <row r="13" spans="1:20" s="26" customFormat="1" ht="30" customHeight="1" x14ac:dyDescent="0.25">
      <c r="A13" s="50">
        <v>2</v>
      </c>
      <c r="B13" s="43" t="s">
        <v>29</v>
      </c>
      <c r="C13" s="43" t="s">
        <v>24</v>
      </c>
      <c r="D13" s="53"/>
      <c r="E13" s="44" t="s">
        <v>48</v>
      </c>
      <c r="F13" s="51">
        <v>194</v>
      </c>
      <c r="G13" s="58">
        <v>64.665999999999997</v>
      </c>
      <c r="H13" s="23">
        <v>193</v>
      </c>
      <c r="I13" s="58">
        <v>64.332999999999998</v>
      </c>
      <c r="J13" s="22">
        <v>190.5</v>
      </c>
      <c r="K13" s="58">
        <v>63.5</v>
      </c>
      <c r="L13" s="25"/>
      <c r="M13" s="32">
        <v>4.4999999999999998E-2</v>
      </c>
      <c r="N13" s="27">
        <v>577.5</v>
      </c>
      <c r="O13" s="58">
        <v>64.165999999999997</v>
      </c>
      <c r="P13" s="29"/>
      <c r="Q13" s="33">
        <f>SUM(Таблица1[[#This Row],[%]]+Таблица1[[#This Row],[%.]]+Таблица1[[#This Row],[% .]])</f>
        <v>192.499</v>
      </c>
      <c r="R13" s="33">
        <f t="shared" si="0"/>
        <v>192.45400000000001</v>
      </c>
      <c r="S13" s="33">
        <f t="shared" si="1"/>
        <v>64.151333333333341</v>
      </c>
      <c r="T13" s="68" t="s">
        <v>70</v>
      </c>
    </row>
    <row r="14" spans="1:20" s="26" customFormat="1" ht="30" customHeight="1" x14ac:dyDescent="0.2">
      <c r="A14" s="50">
        <v>3</v>
      </c>
      <c r="B14" s="43" t="s">
        <v>66</v>
      </c>
      <c r="C14" s="43" t="s">
        <v>43</v>
      </c>
      <c r="D14" s="53"/>
      <c r="E14" s="44" t="s">
        <v>48</v>
      </c>
      <c r="F14" s="51">
        <v>190.5</v>
      </c>
      <c r="G14" s="58">
        <v>63.5</v>
      </c>
      <c r="H14" s="23">
        <v>194</v>
      </c>
      <c r="I14" s="58">
        <v>64.665999999999997</v>
      </c>
      <c r="J14" s="22">
        <v>191.5</v>
      </c>
      <c r="K14" s="58">
        <v>63.832999999999998</v>
      </c>
      <c r="L14" s="25"/>
      <c r="M14" s="32">
        <v>6.5714285714285697E-2</v>
      </c>
      <c r="N14" s="27">
        <v>576</v>
      </c>
      <c r="O14" s="58">
        <v>64</v>
      </c>
      <c r="P14" s="66">
        <f>SUM(Таблица1[[#This Row],[%]])+Таблица1[[#This Row],[%.]]+Таблица1[[#This Row],[% .]]</f>
        <v>191.999</v>
      </c>
      <c r="Q14" s="48">
        <f>SUM(Таблица1[[#This Row],[%]]+Таблица1[[#This Row],[%.]]+Таблица1[[#This Row],[% .]])</f>
        <v>191.999</v>
      </c>
      <c r="R14" s="48">
        <f t="shared" si="0"/>
        <v>191.93328571428572</v>
      </c>
      <c r="S14" s="49">
        <f t="shared" si="1"/>
        <v>63.977761904761905</v>
      </c>
      <c r="T14" s="68" t="s">
        <v>70</v>
      </c>
    </row>
    <row r="15" spans="1:20" s="26" customFormat="1" ht="31.5" customHeight="1" x14ac:dyDescent="0.2">
      <c r="A15" s="50">
        <v>4</v>
      </c>
      <c r="B15" s="43" t="s">
        <v>57</v>
      </c>
      <c r="C15" s="43" t="s">
        <v>58</v>
      </c>
      <c r="D15" s="53"/>
      <c r="E15" s="44" t="s">
        <v>48</v>
      </c>
      <c r="F15" s="51">
        <v>186</v>
      </c>
      <c r="G15" s="58">
        <v>62</v>
      </c>
      <c r="H15" s="23">
        <v>183</v>
      </c>
      <c r="I15" s="58">
        <v>61</v>
      </c>
      <c r="J15" s="22">
        <v>188.5</v>
      </c>
      <c r="K15" s="58">
        <v>62.832999999999998</v>
      </c>
      <c r="L15" s="25">
        <v>1</v>
      </c>
      <c r="M15" s="32">
        <v>0.13</v>
      </c>
      <c r="N15" s="27">
        <v>557.5</v>
      </c>
      <c r="O15" s="58">
        <v>61.444000000000003</v>
      </c>
      <c r="P15" s="66">
        <f>SUM(Таблица1[[#This Row],[%]])+Таблица1[[#This Row],[%.]]+Таблица1[[#This Row],[% .]]</f>
        <v>185.833</v>
      </c>
      <c r="Q15" s="48">
        <f>SUM(Таблица1[[#This Row],[%]]+Таблица1[[#This Row],[%.]]+Таблица1[[#This Row],[% .]])</f>
        <v>185.833</v>
      </c>
      <c r="R15" s="48">
        <f t="shared" si="0"/>
        <v>185.703</v>
      </c>
      <c r="S15" s="49">
        <f t="shared" si="1"/>
        <v>61.901000000000003</v>
      </c>
      <c r="T15" s="57" t="s">
        <v>71</v>
      </c>
    </row>
    <row r="16" spans="1:20" s="26" customFormat="1" ht="32.25" customHeight="1" x14ac:dyDescent="0.25">
      <c r="A16" s="50">
        <v>5</v>
      </c>
      <c r="B16" s="43" t="s">
        <v>40</v>
      </c>
      <c r="C16" s="43" t="s">
        <v>41</v>
      </c>
      <c r="D16" s="53"/>
      <c r="E16" s="44" t="s">
        <v>48</v>
      </c>
      <c r="F16" s="51">
        <v>178</v>
      </c>
      <c r="G16" s="58">
        <v>59.332999999999998</v>
      </c>
      <c r="H16" s="23">
        <v>182.5</v>
      </c>
      <c r="I16" s="58">
        <v>60.832999999999998</v>
      </c>
      <c r="J16" s="22">
        <v>181.5</v>
      </c>
      <c r="K16" s="58">
        <v>60.5</v>
      </c>
      <c r="L16" s="25"/>
      <c r="M16" s="32">
        <v>1.4999999999999999E-2</v>
      </c>
      <c r="N16" s="27">
        <v>542</v>
      </c>
      <c r="O16" s="58">
        <v>60.222000000000001</v>
      </c>
      <c r="P16" s="29"/>
      <c r="Q16" s="33">
        <f>SUM(Таблица1[[#This Row],[%]]+Таблица1[[#This Row],[%.]]+Таблица1[[#This Row],[% .]])</f>
        <v>180.666</v>
      </c>
      <c r="R16" s="33">
        <f t="shared" si="0"/>
        <v>180.65100000000001</v>
      </c>
      <c r="S16" s="33">
        <f t="shared" si="1"/>
        <v>60.217000000000006</v>
      </c>
      <c r="T16" s="57" t="s">
        <v>72</v>
      </c>
    </row>
    <row r="17" spans="1:20" ht="31.5" x14ac:dyDescent="0.25">
      <c r="A17" s="50">
        <v>6</v>
      </c>
      <c r="B17" s="43" t="s">
        <v>52</v>
      </c>
      <c r="C17" s="43" t="s">
        <v>54</v>
      </c>
      <c r="D17" s="53"/>
      <c r="E17" s="44" t="s">
        <v>48</v>
      </c>
      <c r="F17" s="51">
        <v>170</v>
      </c>
      <c r="G17" s="58">
        <v>56.665999999999997</v>
      </c>
      <c r="H17" s="23">
        <v>179</v>
      </c>
      <c r="I17" s="58">
        <v>59.665999999999997</v>
      </c>
      <c r="J17" s="22">
        <v>178.5</v>
      </c>
      <c r="K17" s="58">
        <v>59.5</v>
      </c>
      <c r="L17" s="25"/>
      <c r="M17" s="32">
        <v>9.7857142857142698E-2</v>
      </c>
      <c r="N17" s="27">
        <v>527.5</v>
      </c>
      <c r="O17" s="58">
        <v>58.610999999999997</v>
      </c>
      <c r="P17" s="47">
        <f>SUM(Таблица1[[#This Row],[%]])+Таблица1[[#This Row],[%.]]+Таблица1[[#This Row],[% .]]</f>
        <v>175.83199999999999</v>
      </c>
      <c r="Q17" s="48">
        <f>SUM(Таблица1[[#This Row],[%]]+Таблица1[[#This Row],[%.]]+Таблица1[[#This Row],[% .]])</f>
        <v>175.83199999999999</v>
      </c>
      <c r="R17" s="48">
        <f t="shared" si="0"/>
        <v>175.73414285714284</v>
      </c>
      <c r="S17" s="49">
        <f t="shared" si="1"/>
        <v>58.578047619047616</v>
      </c>
      <c r="T17" s="67"/>
    </row>
    <row r="18" spans="1:20" ht="31.5" x14ac:dyDescent="0.25">
      <c r="A18" s="50">
        <v>7</v>
      </c>
      <c r="B18" s="43" t="s">
        <v>38</v>
      </c>
      <c r="C18" s="43" t="s">
        <v>23</v>
      </c>
      <c r="D18" s="53"/>
      <c r="E18" s="44" t="s">
        <v>48</v>
      </c>
      <c r="F18" s="51">
        <v>171</v>
      </c>
      <c r="G18" s="58">
        <v>57</v>
      </c>
      <c r="H18" s="23">
        <v>179</v>
      </c>
      <c r="I18" s="58">
        <v>59.665999999999997</v>
      </c>
      <c r="J18" s="22">
        <v>178</v>
      </c>
      <c r="K18" s="58">
        <v>59.332999999999998</v>
      </c>
      <c r="L18" s="25">
        <v>1</v>
      </c>
      <c r="M18" s="32">
        <v>4.4999999999999998E-2</v>
      </c>
      <c r="N18" s="27">
        <v>528</v>
      </c>
      <c r="O18" s="58">
        <v>58.165999999999997</v>
      </c>
      <c r="P18" s="65"/>
      <c r="Q18" s="33">
        <f>SUM(Таблица1[[#This Row],[%]]+Таблица1[[#This Row],[%.]]+Таблица1[[#This Row],[% .]])</f>
        <v>175.999</v>
      </c>
      <c r="R18" s="33">
        <f t="shared" si="0"/>
        <v>175.95400000000001</v>
      </c>
      <c r="S18" s="33">
        <f t="shared" si="1"/>
        <v>58.651333333333334</v>
      </c>
      <c r="T18" s="59"/>
    </row>
    <row r="19" spans="1:20" ht="31.5" x14ac:dyDescent="0.25">
      <c r="A19" s="50">
        <v>8</v>
      </c>
      <c r="B19" s="43" t="s">
        <v>68</v>
      </c>
      <c r="C19" s="43" t="s">
        <v>37</v>
      </c>
      <c r="D19" s="53"/>
      <c r="E19" s="44" t="s">
        <v>48</v>
      </c>
      <c r="F19" s="51">
        <v>167.5</v>
      </c>
      <c r="G19" s="58">
        <v>55.832999999999998</v>
      </c>
      <c r="H19" s="23">
        <v>177.5</v>
      </c>
      <c r="I19" s="58">
        <v>59.165999999999997</v>
      </c>
      <c r="J19" s="22">
        <v>177.5</v>
      </c>
      <c r="K19" s="58">
        <v>59.165999999999997</v>
      </c>
      <c r="L19" s="25"/>
      <c r="M19" s="32">
        <v>0.108571428571429</v>
      </c>
      <c r="N19" s="27">
        <v>522.5</v>
      </c>
      <c r="O19" s="58">
        <v>58.055</v>
      </c>
      <c r="P19" s="47">
        <f>SUM(Таблица1[[#This Row],[%]])+Таблица1[[#This Row],[%.]]+Таблица1[[#This Row],[% .]]</f>
        <v>174.16499999999999</v>
      </c>
      <c r="Q19" s="48">
        <f>SUM(Таблица1[[#This Row],[%]]+Таблица1[[#This Row],[%.]]+Таблица1[[#This Row],[% .]])</f>
        <v>174.16499999999999</v>
      </c>
      <c r="R19" s="48">
        <f t="shared" si="0"/>
        <v>174.05642857142857</v>
      </c>
      <c r="S19" s="49">
        <f t="shared" si="1"/>
        <v>58.018809523809523</v>
      </c>
      <c r="T19" s="67"/>
    </row>
    <row r="20" spans="1:20" ht="31.5" x14ac:dyDescent="0.25">
      <c r="A20" s="50">
        <v>9</v>
      </c>
      <c r="B20" s="43" t="s">
        <v>53</v>
      </c>
      <c r="C20" s="43" t="s">
        <v>55</v>
      </c>
      <c r="D20" s="54"/>
      <c r="E20" s="44" t="s">
        <v>48</v>
      </c>
      <c r="F20" s="51">
        <v>167</v>
      </c>
      <c r="G20" s="58">
        <v>55.665999999999997</v>
      </c>
      <c r="H20" s="23">
        <v>174</v>
      </c>
      <c r="I20" s="58">
        <v>58</v>
      </c>
      <c r="J20" s="22">
        <v>178.5</v>
      </c>
      <c r="K20" s="58">
        <v>59.5</v>
      </c>
      <c r="L20" s="22"/>
      <c r="M20" s="32">
        <v>0</v>
      </c>
      <c r="N20" s="27">
        <v>519.5</v>
      </c>
      <c r="O20" s="58">
        <v>57.722000000000001</v>
      </c>
      <c r="P20" s="65"/>
      <c r="Q20" s="33">
        <f>SUM(Таблица1[[#This Row],[%]]+Таблица1[[#This Row],[%.]]+Таблица1[[#This Row],[% .]])</f>
        <v>173.166</v>
      </c>
      <c r="R20" s="33">
        <f t="shared" si="0"/>
        <v>173.166</v>
      </c>
      <c r="S20" s="33">
        <f t="shared" si="1"/>
        <v>57.722000000000001</v>
      </c>
      <c r="T20" s="59"/>
    </row>
    <row r="21" spans="1:20" ht="31.5" x14ac:dyDescent="0.25">
      <c r="A21" s="50">
        <v>10</v>
      </c>
      <c r="B21" s="43" t="s">
        <v>51</v>
      </c>
      <c r="C21" s="43" t="s">
        <v>36</v>
      </c>
      <c r="D21" s="53"/>
      <c r="E21" s="44" t="s">
        <v>48</v>
      </c>
      <c r="F21" s="51">
        <v>165.5</v>
      </c>
      <c r="G21" s="58">
        <v>55.165999999999997</v>
      </c>
      <c r="H21" s="23">
        <v>179</v>
      </c>
      <c r="I21" s="58">
        <v>59.665999999999997</v>
      </c>
      <c r="J21" s="22">
        <v>171</v>
      </c>
      <c r="K21" s="58">
        <v>57</v>
      </c>
      <c r="L21" s="25"/>
      <c r="M21" s="32">
        <v>8.7142857142857105E-2</v>
      </c>
      <c r="N21" s="27">
        <v>515.5</v>
      </c>
      <c r="O21" s="58">
        <v>57.277000000000001</v>
      </c>
      <c r="P21" s="47">
        <f>SUM(Таблица1[[#This Row],[%]])+Таблица1[[#This Row],[%.]]+Таблица1[[#This Row],[% .]]</f>
        <v>171.83199999999999</v>
      </c>
      <c r="Q21" s="48">
        <f>SUM(Таблица1[[#This Row],[%]]+Таблица1[[#This Row],[%.]]+Таблица1[[#This Row],[% .]])</f>
        <v>171.83199999999999</v>
      </c>
      <c r="R21" s="48">
        <f t="shared" si="0"/>
        <v>171.74485714285714</v>
      </c>
      <c r="S21" s="49">
        <f t="shared" si="1"/>
        <v>57.248285714285714</v>
      </c>
      <c r="T21" s="67"/>
    </row>
    <row r="22" spans="1:20" ht="31.5" x14ac:dyDescent="0.25">
      <c r="A22" s="50"/>
      <c r="B22" s="43" t="s">
        <v>50</v>
      </c>
      <c r="C22" s="43" t="s">
        <v>45</v>
      </c>
      <c r="D22" s="53"/>
      <c r="E22" s="44" t="s">
        <v>48</v>
      </c>
      <c r="F22" s="51"/>
      <c r="G22" s="58"/>
      <c r="H22" s="23"/>
      <c r="I22" s="58"/>
      <c r="J22" s="22"/>
      <c r="K22" s="58"/>
      <c r="L22" s="25"/>
      <c r="M22" s="32">
        <v>5.5E-2</v>
      </c>
      <c r="N22" s="27" t="s">
        <v>60</v>
      </c>
      <c r="O22" s="58"/>
      <c r="P22" s="62">
        <f>SUM(Таблица1[[#This Row],[%]])+Таблица1[[#This Row],[%.]]+Таблица1[[#This Row],[% .]]</f>
        <v>0</v>
      </c>
      <c r="Q22" s="63">
        <f>SUM(Таблица1[[#This Row],[%]]+Таблица1[[#This Row],[%.]]+Таблица1[[#This Row],[% .]])</f>
        <v>0</v>
      </c>
      <c r="R22" s="63" t="e">
        <f>Q22-#REF!</f>
        <v>#REF!</v>
      </c>
      <c r="S22" s="64" t="e">
        <f t="shared" si="1"/>
        <v>#REF!</v>
      </c>
      <c r="T22" s="67"/>
    </row>
    <row r="23" spans="1:20" x14ac:dyDescent="0.25">
      <c r="B23" s="20" t="s">
        <v>15</v>
      </c>
      <c r="E23" s="61"/>
      <c r="F23" s="61"/>
      <c r="G23" s="61" t="s">
        <v>64</v>
      </c>
    </row>
    <row r="24" spans="1:20" x14ac:dyDescent="0.25">
      <c r="B24" s="20" t="s">
        <v>59</v>
      </c>
      <c r="E24" s="61"/>
      <c r="F24" s="61"/>
      <c r="G24" s="61" t="s">
        <v>61</v>
      </c>
    </row>
    <row r="25" spans="1:20" x14ac:dyDescent="0.25">
      <c r="B25" s="20" t="s">
        <v>73</v>
      </c>
      <c r="E25" s="20"/>
      <c r="F25" s="20"/>
      <c r="G25" s="20" t="s">
        <v>74</v>
      </c>
    </row>
  </sheetData>
  <mergeCells count="9">
    <mergeCell ref="A8:R8"/>
    <mergeCell ref="F10:G10"/>
    <mergeCell ref="H10:I10"/>
    <mergeCell ref="J10:L10"/>
    <mergeCell ref="A2:R2"/>
    <mergeCell ref="A4:R4"/>
    <mergeCell ref="A5:R5"/>
    <mergeCell ref="A6:R6"/>
    <mergeCell ref="N7:O7"/>
  </mergeCells>
  <pageMargins left="0.70866141732283472" right="0.31496062992125984" top="0.74803149606299213" bottom="0.74803149606299213" header="0.51181102362204722" footer="0.31496062992125984"/>
  <pageSetup paperSize="9" scale="80" orientation="landscape" horizontalDpi="180" verticalDpi="18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abSelected="1" workbookViewId="0">
      <selection activeCell="C18" sqref="C18"/>
    </sheetView>
  </sheetViews>
  <sheetFormatPr defaultRowHeight="15" x14ac:dyDescent="0.25"/>
  <cols>
    <col min="2" max="2" width="17.140625" customWidth="1"/>
    <col min="3" max="3" width="9" customWidth="1"/>
    <col min="4" max="4" width="13" customWidth="1"/>
    <col min="5" max="5" width="17.7109375" customWidth="1"/>
    <col min="6" max="7" width="0" hidden="1" customWidth="1"/>
    <col min="11" max="11" width="10.140625" bestFit="1" customWidth="1"/>
    <col min="12" max="12" width="0" hidden="1" customWidth="1"/>
    <col min="14" max="14" width="11.28515625" bestFit="1" customWidth="1"/>
    <col min="15" max="16" width="0" hidden="1" customWidth="1"/>
    <col min="17" max="17" width="12.42578125" bestFit="1" customWidth="1"/>
    <col min="18" max="18" width="11" bestFit="1" customWidth="1"/>
    <col min="19" max="19" width="10.28515625" hidden="1" customWidth="1"/>
  </cols>
  <sheetData>
    <row r="1" spans="1:19" ht="52.5" customHeight="1" x14ac:dyDescent="0.25">
      <c r="A1" s="1"/>
      <c r="B1" s="1"/>
      <c r="C1" s="1"/>
      <c r="D1" s="1"/>
      <c r="E1" s="1"/>
      <c r="F1" s="1"/>
      <c r="G1" s="2"/>
      <c r="H1" s="2"/>
      <c r="I1" s="2"/>
      <c r="J1" s="3"/>
      <c r="K1" s="4"/>
      <c r="L1" s="5"/>
      <c r="M1" s="3"/>
      <c r="N1" s="4"/>
      <c r="O1" s="5"/>
      <c r="P1" s="3"/>
      <c r="Q1" s="3"/>
      <c r="R1" s="4"/>
      <c r="S1" s="6"/>
    </row>
    <row r="2" spans="1:19" ht="18" x14ac:dyDescent="0.25">
      <c r="A2" s="243" t="s">
        <v>46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19" ht="18" x14ac:dyDescent="0.25">
      <c r="A3" s="248" t="s">
        <v>21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</row>
    <row r="4" spans="1:19" x14ac:dyDescent="0.25">
      <c r="A4" s="245" t="s">
        <v>1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</row>
    <row r="5" spans="1:19" ht="15.75" x14ac:dyDescent="0.25">
      <c r="A5" s="254" t="s">
        <v>78</v>
      </c>
      <c r="B5" s="254"/>
      <c r="C5" s="254"/>
      <c r="D5" s="39"/>
      <c r="E5" s="39"/>
      <c r="F5" s="39"/>
      <c r="G5" s="39"/>
      <c r="H5" s="55"/>
      <c r="I5" s="55"/>
      <c r="J5" s="39"/>
      <c r="K5" s="39"/>
      <c r="L5" s="39"/>
      <c r="M5" s="39"/>
      <c r="N5" s="39"/>
      <c r="O5" s="39"/>
      <c r="P5" s="39"/>
      <c r="Q5" s="207">
        <v>43273</v>
      </c>
      <c r="R5" s="247"/>
      <c r="S5" s="247"/>
    </row>
    <row r="6" spans="1:19" x14ac:dyDescent="0.25">
      <c r="A6" s="239" t="s">
        <v>137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</row>
    <row r="7" spans="1:19" x14ac:dyDescent="0.25">
      <c r="A7" s="38"/>
      <c r="B7" s="38"/>
      <c r="C7" s="70"/>
      <c r="D7" s="38"/>
      <c r="E7" s="38"/>
      <c r="F7" s="38"/>
      <c r="G7" s="38"/>
      <c r="H7" s="42"/>
      <c r="I7" s="42"/>
      <c r="J7" s="38"/>
      <c r="K7" s="38"/>
      <c r="L7" s="38"/>
      <c r="M7" s="38"/>
      <c r="N7" s="38"/>
      <c r="O7" s="38"/>
      <c r="P7" s="38"/>
      <c r="Q7" s="72"/>
      <c r="R7" s="38"/>
      <c r="S7" s="38"/>
    </row>
    <row r="8" spans="1:19" ht="18" customHeight="1" x14ac:dyDescent="0.25">
      <c r="D8" s="8"/>
      <c r="E8" s="8"/>
      <c r="F8" s="56" t="s">
        <v>62</v>
      </c>
      <c r="G8" s="251" t="s">
        <v>180</v>
      </c>
      <c r="H8" s="252"/>
      <c r="I8" s="252"/>
      <c r="J8" s="252"/>
      <c r="K8" s="253"/>
      <c r="L8" s="249" t="s">
        <v>81</v>
      </c>
      <c r="M8" s="249"/>
      <c r="N8" s="249"/>
      <c r="O8" s="9"/>
      <c r="P8" s="11"/>
      <c r="Q8" s="11"/>
    </row>
    <row r="9" spans="1:19" ht="36" x14ac:dyDescent="0.25">
      <c r="A9" s="40" t="s">
        <v>20</v>
      </c>
      <c r="B9" s="46" t="s">
        <v>5</v>
      </c>
      <c r="C9" s="46" t="s">
        <v>89</v>
      </c>
      <c r="D9" s="46" t="s">
        <v>6</v>
      </c>
      <c r="E9" s="41" t="s">
        <v>8</v>
      </c>
      <c r="F9" s="17" t="s">
        <v>9</v>
      </c>
      <c r="G9" s="18" t="s">
        <v>17</v>
      </c>
      <c r="H9" s="18" t="s">
        <v>30</v>
      </c>
      <c r="I9" s="18" t="s">
        <v>10</v>
      </c>
      <c r="J9" s="18" t="s">
        <v>30</v>
      </c>
      <c r="K9" s="18" t="s">
        <v>10</v>
      </c>
      <c r="L9" s="18" t="s">
        <v>18</v>
      </c>
      <c r="M9" s="17" t="s">
        <v>30</v>
      </c>
      <c r="N9" s="21" t="s">
        <v>10</v>
      </c>
      <c r="O9" s="17" t="s">
        <v>22</v>
      </c>
      <c r="P9" s="17" t="s">
        <v>12</v>
      </c>
      <c r="Q9" s="75" t="s">
        <v>83</v>
      </c>
      <c r="R9" s="41" t="s">
        <v>142</v>
      </c>
      <c r="S9" s="45" t="s">
        <v>14</v>
      </c>
    </row>
    <row r="10" spans="1:19" ht="31.5" x14ac:dyDescent="0.25">
      <c r="A10" s="50">
        <v>1</v>
      </c>
      <c r="B10" s="126" t="s">
        <v>186</v>
      </c>
      <c r="C10" s="228" t="s">
        <v>136</v>
      </c>
      <c r="D10" s="159" t="s">
        <v>146</v>
      </c>
      <c r="E10" s="189" t="s">
        <v>91</v>
      </c>
      <c r="F10" s="27"/>
      <c r="G10" s="117"/>
      <c r="H10" s="229">
        <v>220.5</v>
      </c>
      <c r="I10" s="229">
        <v>66.817999999999998</v>
      </c>
      <c r="J10" s="229">
        <v>221.5</v>
      </c>
      <c r="K10" s="229">
        <v>67.120999999999995</v>
      </c>
      <c r="L10" s="229"/>
      <c r="M10" s="232">
        <v>220.5</v>
      </c>
      <c r="N10" s="233">
        <v>66.817999999999998</v>
      </c>
      <c r="O10" s="232"/>
      <c r="P10" s="232"/>
      <c r="Q10" s="235">
        <v>0</v>
      </c>
      <c r="R10" s="232">
        <v>66.918999999999997</v>
      </c>
      <c r="S10" s="119"/>
    </row>
    <row r="11" spans="1:19" ht="25.5" x14ac:dyDescent="0.25">
      <c r="A11" s="50">
        <v>2</v>
      </c>
      <c r="B11" s="126" t="s">
        <v>188</v>
      </c>
      <c r="C11" s="228" t="s">
        <v>104</v>
      </c>
      <c r="D11" s="227" t="s">
        <v>143</v>
      </c>
      <c r="E11" s="189" t="s">
        <v>80</v>
      </c>
      <c r="F11" s="221"/>
      <c r="G11" s="220"/>
      <c r="H11" s="221">
        <v>209.5</v>
      </c>
      <c r="I11" s="221">
        <v>63.484999999999999</v>
      </c>
      <c r="J11" s="221">
        <v>208</v>
      </c>
      <c r="K11" s="222">
        <v>63.03</v>
      </c>
      <c r="L11" s="223"/>
      <c r="M11" s="221">
        <v>213.5</v>
      </c>
      <c r="N11" s="222">
        <v>64.697000000000003</v>
      </c>
      <c r="O11" s="224"/>
      <c r="P11" s="221"/>
      <c r="Q11" s="221">
        <v>0</v>
      </c>
      <c r="R11" s="222">
        <v>63.737000000000002</v>
      </c>
      <c r="S11" s="119"/>
    </row>
    <row r="12" spans="1:19" ht="33.75" customHeight="1" x14ac:dyDescent="0.25">
      <c r="A12" s="50">
        <v>3</v>
      </c>
      <c r="B12" s="126" t="s">
        <v>189</v>
      </c>
      <c r="C12" s="226">
        <v>2</v>
      </c>
      <c r="D12" s="227" t="s">
        <v>145</v>
      </c>
      <c r="E12" s="189" t="s">
        <v>91</v>
      </c>
      <c r="F12" s="219"/>
      <c r="G12" s="220"/>
      <c r="H12" s="230">
        <v>204.5</v>
      </c>
      <c r="I12" s="231">
        <v>61.97</v>
      </c>
      <c r="J12" s="230">
        <v>207</v>
      </c>
      <c r="K12" s="231">
        <v>62.726999999999997</v>
      </c>
      <c r="L12" s="220"/>
      <c r="M12" s="230">
        <v>205.5</v>
      </c>
      <c r="N12" s="231">
        <v>62.273000000000003</v>
      </c>
      <c r="O12" s="234"/>
      <c r="P12" s="230"/>
      <c r="Q12" s="236">
        <v>0</v>
      </c>
      <c r="R12" s="237">
        <v>62.323</v>
      </c>
      <c r="S12" s="74"/>
    </row>
    <row r="13" spans="1:19" ht="33.75" customHeight="1" x14ac:dyDescent="0.25">
      <c r="A13" s="208">
        <v>4</v>
      </c>
      <c r="B13" s="126" t="s">
        <v>187</v>
      </c>
      <c r="C13" s="228" t="s">
        <v>136</v>
      </c>
      <c r="D13" s="225" t="s">
        <v>144</v>
      </c>
      <c r="E13" s="189" t="s">
        <v>91</v>
      </c>
      <c r="F13" s="213"/>
      <c r="G13" s="214"/>
      <c r="H13" s="215" t="s">
        <v>138</v>
      </c>
      <c r="I13" s="215" t="s">
        <v>139</v>
      </c>
      <c r="J13" s="215" t="s">
        <v>140</v>
      </c>
      <c r="K13" s="215" t="s">
        <v>141</v>
      </c>
      <c r="L13" s="215"/>
      <c r="M13" s="216">
        <v>182.5</v>
      </c>
      <c r="N13" s="217">
        <v>55.302999999999997</v>
      </c>
      <c r="O13" s="216"/>
      <c r="P13" s="216"/>
      <c r="Q13" s="218">
        <v>1</v>
      </c>
      <c r="R13" s="218">
        <v>57.984999999999999</v>
      </c>
      <c r="S13" s="69"/>
    </row>
    <row r="14" spans="1:19" ht="18" x14ac:dyDescent="0.25">
      <c r="A14" s="248" t="s">
        <v>56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</row>
    <row r="15" spans="1:19" x14ac:dyDescent="0.25">
      <c r="D15" s="8"/>
      <c r="E15" s="8"/>
      <c r="F15" s="73" t="s">
        <v>62</v>
      </c>
      <c r="G15" s="249" t="s">
        <v>181</v>
      </c>
      <c r="H15" s="249"/>
      <c r="I15" s="249"/>
      <c r="J15" s="249"/>
      <c r="K15" s="249"/>
      <c r="L15" s="250" t="s">
        <v>81</v>
      </c>
      <c r="M15" s="250"/>
      <c r="N15" s="250"/>
      <c r="O15" s="9"/>
      <c r="P15" s="11"/>
      <c r="Q15" s="11"/>
    </row>
    <row r="16" spans="1:19" ht="36" x14ac:dyDescent="0.25">
      <c r="A16" s="40" t="s">
        <v>20</v>
      </c>
      <c r="B16" s="46" t="s">
        <v>5</v>
      </c>
      <c r="C16" s="46" t="s">
        <v>89</v>
      </c>
      <c r="D16" s="46" t="s">
        <v>6</v>
      </c>
      <c r="E16" s="41" t="s">
        <v>8</v>
      </c>
      <c r="F16" s="17" t="s">
        <v>9</v>
      </c>
      <c r="G16" s="18" t="s">
        <v>17</v>
      </c>
      <c r="H16" s="18" t="s">
        <v>30</v>
      </c>
      <c r="I16" s="18" t="s">
        <v>10</v>
      </c>
      <c r="J16" s="18" t="s">
        <v>30</v>
      </c>
      <c r="K16" s="18" t="s">
        <v>10</v>
      </c>
      <c r="L16" s="18" t="s">
        <v>18</v>
      </c>
      <c r="M16" s="17" t="s">
        <v>30</v>
      </c>
      <c r="N16" s="21" t="s">
        <v>10</v>
      </c>
      <c r="O16" s="17" t="s">
        <v>22</v>
      </c>
      <c r="P16" s="17" t="s">
        <v>12</v>
      </c>
      <c r="Q16" s="75" t="s">
        <v>83</v>
      </c>
      <c r="R16" s="41" t="s">
        <v>13</v>
      </c>
      <c r="S16" s="45" t="s">
        <v>14</v>
      </c>
    </row>
    <row r="17" spans="1:19" s="212" customFormat="1" ht="31.5" x14ac:dyDescent="0.25">
      <c r="A17" s="208">
        <v>1</v>
      </c>
      <c r="B17" s="160" t="s">
        <v>147</v>
      </c>
      <c r="C17" s="161">
        <v>3</v>
      </c>
      <c r="D17" s="159" t="s">
        <v>148</v>
      </c>
      <c r="E17" s="189" t="s">
        <v>91</v>
      </c>
      <c r="F17" s="210"/>
      <c r="G17" s="211"/>
      <c r="H17" s="229" t="s">
        <v>149</v>
      </c>
      <c r="I17" s="229" t="s">
        <v>150</v>
      </c>
      <c r="J17" s="229" t="s">
        <v>151</v>
      </c>
      <c r="K17" s="222">
        <v>63.5</v>
      </c>
      <c r="L17" s="229"/>
      <c r="M17" s="232">
        <v>192</v>
      </c>
      <c r="N17" s="222">
        <v>64</v>
      </c>
      <c r="O17" s="229"/>
      <c r="P17" s="229"/>
      <c r="Q17" s="229" t="s">
        <v>152</v>
      </c>
      <c r="R17" s="229" t="s">
        <v>153</v>
      </c>
      <c r="S17" s="209"/>
    </row>
    <row r="18" spans="1:19" s="212" customFormat="1" ht="42" x14ac:dyDescent="0.25">
      <c r="A18" s="208">
        <v>2</v>
      </c>
      <c r="B18" s="160" t="s">
        <v>185</v>
      </c>
      <c r="C18" s="161" t="s">
        <v>94</v>
      </c>
      <c r="D18" s="159" t="s">
        <v>160</v>
      </c>
      <c r="E18" s="238" t="s">
        <v>91</v>
      </c>
      <c r="F18" s="210"/>
      <c r="G18" s="211"/>
      <c r="H18" s="229" t="s">
        <v>161</v>
      </c>
      <c r="I18" s="229" t="s">
        <v>162</v>
      </c>
      <c r="J18" s="229" t="s">
        <v>138</v>
      </c>
      <c r="K18" s="222" t="s">
        <v>163</v>
      </c>
      <c r="L18" s="229"/>
      <c r="M18" s="232">
        <v>184.5</v>
      </c>
      <c r="N18" s="222">
        <v>61.5</v>
      </c>
      <c r="O18" s="229"/>
      <c r="P18" s="229"/>
      <c r="Q18" s="229">
        <v>0</v>
      </c>
      <c r="R18" s="229">
        <v>62.110999999999997</v>
      </c>
      <c r="S18" s="209"/>
    </row>
    <row r="19" spans="1:19" s="212" customFormat="1" ht="38.25" x14ac:dyDescent="0.25">
      <c r="A19" s="208">
        <v>3</v>
      </c>
      <c r="B19" s="160" t="s">
        <v>171</v>
      </c>
      <c r="C19" s="161" t="s">
        <v>104</v>
      </c>
      <c r="D19" s="159" t="s">
        <v>84</v>
      </c>
      <c r="E19" s="238" t="s">
        <v>82</v>
      </c>
      <c r="F19" s="74"/>
      <c r="G19" s="117"/>
      <c r="H19" s="229" t="s">
        <v>172</v>
      </c>
      <c r="I19" s="229" t="s">
        <v>173</v>
      </c>
      <c r="J19" s="229" t="s">
        <v>174</v>
      </c>
      <c r="K19" s="222">
        <v>61.667000000000002</v>
      </c>
      <c r="L19" s="229"/>
      <c r="M19" s="232">
        <v>187</v>
      </c>
      <c r="N19" s="222">
        <v>62.332999999999998</v>
      </c>
      <c r="O19" s="229"/>
      <c r="P19" s="229"/>
      <c r="Q19" s="229" t="s">
        <v>175</v>
      </c>
      <c r="R19" s="229" t="s">
        <v>176</v>
      </c>
      <c r="S19" s="209"/>
    </row>
    <row r="20" spans="1:19" s="212" customFormat="1" ht="31.5" x14ac:dyDescent="0.25">
      <c r="A20" s="208">
        <v>4</v>
      </c>
      <c r="B20" s="160" t="s">
        <v>154</v>
      </c>
      <c r="C20" s="161">
        <v>1</v>
      </c>
      <c r="D20" s="159" t="s">
        <v>155</v>
      </c>
      <c r="E20" s="238" t="s">
        <v>91</v>
      </c>
      <c r="F20" s="210"/>
      <c r="G20" s="211"/>
      <c r="H20" s="229" t="s">
        <v>156</v>
      </c>
      <c r="I20" s="229" t="s">
        <v>157</v>
      </c>
      <c r="J20" s="229" t="s">
        <v>158</v>
      </c>
      <c r="K20" s="222" t="s">
        <v>159</v>
      </c>
      <c r="L20" s="229"/>
      <c r="M20" s="232">
        <v>176</v>
      </c>
      <c r="N20" s="222">
        <v>58.667000000000002</v>
      </c>
      <c r="O20" s="229"/>
      <c r="P20" s="229"/>
      <c r="Q20" s="229">
        <v>0</v>
      </c>
      <c r="R20" s="229">
        <v>57.610999999999997</v>
      </c>
      <c r="S20" s="209"/>
    </row>
    <row r="21" spans="1:19" ht="25.5" x14ac:dyDescent="0.25">
      <c r="A21" s="208">
        <v>5</v>
      </c>
      <c r="B21" s="160" t="s">
        <v>164</v>
      </c>
      <c r="C21" s="161" t="s">
        <v>104</v>
      </c>
      <c r="D21" s="159" t="s">
        <v>165</v>
      </c>
      <c r="E21" s="238" t="s">
        <v>82</v>
      </c>
      <c r="F21" s="27"/>
      <c r="G21" s="117"/>
      <c r="H21" s="229" t="s">
        <v>166</v>
      </c>
      <c r="I21" s="229" t="s">
        <v>167</v>
      </c>
      <c r="J21" s="229" t="s">
        <v>168</v>
      </c>
      <c r="K21" s="222">
        <v>58.332999999999998</v>
      </c>
      <c r="L21" s="229"/>
      <c r="M21" s="232">
        <v>175.5</v>
      </c>
      <c r="N21" s="222">
        <v>58.5</v>
      </c>
      <c r="O21" s="229"/>
      <c r="P21" s="229"/>
      <c r="Q21" s="229" t="s">
        <v>169</v>
      </c>
      <c r="R21" s="229" t="s">
        <v>170</v>
      </c>
      <c r="S21" s="74">
        <v>3</v>
      </c>
    </row>
    <row r="22" spans="1:19" ht="31.5" x14ac:dyDescent="0.25">
      <c r="A22" s="50"/>
      <c r="B22" s="175" t="s">
        <v>126</v>
      </c>
      <c r="C22" s="161" t="s">
        <v>94</v>
      </c>
      <c r="D22" s="168" t="s">
        <v>127</v>
      </c>
      <c r="E22" s="162" t="s">
        <v>91</v>
      </c>
      <c r="F22" s="27"/>
      <c r="G22" s="117"/>
      <c r="H22" s="229" t="s">
        <v>11</v>
      </c>
      <c r="I22" s="229" t="s">
        <v>81</v>
      </c>
      <c r="J22" s="229" t="s">
        <v>177</v>
      </c>
      <c r="K22" s="222" t="s">
        <v>178</v>
      </c>
      <c r="L22" s="229"/>
      <c r="M22" s="232" t="s">
        <v>85</v>
      </c>
      <c r="N22" s="222"/>
      <c r="O22" s="229"/>
      <c r="P22" s="229"/>
      <c r="Q22" s="229" t="s">
        <v>179</v>
      </c>
      <c r="R22" s="229"/>
      <c r="S22" s="118" t="s">
        <v>87</v>
      </c>
    </row>
    <row r="24" spans="1:19" x14ac:dyDescent="0.25">
      <c r="C24" s="169" t="s">
        <v>15</v>
      </c>
      <c r="D24" s="169"/>
      <c r="E24" s="169"/>
      <c r="F24" s="170"/>
      <c r="G24" s="169"/>
      <c r="H24" s="60" t="s">
        <v>75</v>
      </c>
      <c r="I24" s="169"/>
    </row>
    <row r="25" spans="1:19" x14ac:dyDescent="0.25">
      <c r="C25" s="169"/>
      <c r="D25" s="169"/>
      <c r="E25" s="169"/>
      <c r="F25" s="170"/>
      <c r="G25" s="169"/>
      <c r="H25" s="60"/>
      <c r="I25" s="169"/>
    </row>
    <row r="26" spans="1:19" x14ac:dyDescent="0.25">
      <c r="C26" s="169"/>
      <c r="D26" s="169"/>
      <c r="E26" s="169"/>
      <c r="F26" s="169"/>
      <c r="G26" s="60"/>
      <c r="H26" s="60"/>
      <c r="I26" s="169"/>
    </row>
    <row r="27" spans="1:19" x14ac:dyDescent="0.25">
      <c r="C27" s="169" t="s">
        <v>77</v>
      </c>
      <c r="D27" s="169"/>
      <c r="E27" s="169"/>
      <c r="F27" s="169"/>
      <c r="G27" s="169"/>
      <c r="H27" s="169" t="s">
        <v>76</v>
      </c>
      <c r="I27" s="169"/>
    </row>
  </sheetData>
  <sortState ref="B11:R13">
    <sortCondition descending="1" ref="R11:R13"/>
  </sortState>
  <mergeCells count="11">
    <mergeCell ref="A2:S2"/>
    <mergeCell ref="A4:S4"/>
    <mergeCell ref="A6:S6"/>
    <mergeCell ref="A3:S3"/>
    <mergeCell ref="R5:S5"/>
    <mergeCell ref="A5:C5"/>
    <mergeCell ref="A14:S14"/>
    <mergeCell ref="G15:K15"/>
    <mergeCell ref="L15:N15"/>
    <mergeCell ref="G8:K8"/>
    <mergeCell ref="L8:N8"/>
  </mergeCells>
  <pageMargins left="0.70866141732283472" right="0.19685039370078741" top="0.74803149606299213" bottom="0.74803149606299213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S41"/>
  <sheetViews>
    <sheetView workbookViewId="0">
      <selection activeCell="K16" sqref="K16"/>
    </sheetView>
  </sheetViews>
  <sheetFormatPr defaultRowHeight="15" x14ac:dyDescent="0.25"/>
  <cols>
    <col min="1" max="1" width="7.42578125" customWidth="1"/>
    <col min="2" max="2" width="17.140625" customWidth="1"/>
    <col min="3" max="3" width="8.5703125" customWidth="1"/>
    <col min="4" max="4" width="13.140625" customWidth="1"/>
    <col min="5" max="5" width="15" customWidth="1"/>
    <col min="6" max="6" width="0" hidden="1" customWidth="1"/>
    <col min="8" max="8" width="11.28515625" bestFit="1" customWidth="1"/>
    <col min="9" max="9" width="0" hidden="1" customWidth="1"/>
    <col min="11" max="11" width="11.28515625" bestFit="1" customWidth="1"/>
    <col min="12" max="12" width="0" hidden="1" customWidth="1"/>
    <col min="14" max="14" width="11.28515625" bestFit="1" customWidth="1"/>
    <col min="15" max="16" width="0" hidden="1" customWidth="1"/>
    <col min="18" max="18" width="10.42578125" customWidth="1"/>
    <col min="19" max="19" width="10.7109375" customWidth="1"/>
  </cols>
  <sheetData>
    <row r="4" spans="1:19" ht="18" x14ac:dyDescent="0.25">
      <c r="A4" s="243" t="s">
        <v>46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</row>
    <row r="5" spans="1:19" ht="18" x14ac:dyDescent="0.25">
      <c r="A5" s="248" t="s">
        <v>49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13"/>
    </row>
    <row r="6" spans="1:19" x14ac:dyDescent="0.25">
      <c r="A6" s="244" t="s">
        <v>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</row>
    <row r="7" spans="1:19" x14ac:dyDescent="0.25">
      <c r="A7" s="245" t="s">
        <v>1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</row>
    <row r="8" spans="1:19" ht="15.75" x14ac:dyDescent="0.25">
      <c r="A8" s="254" t="s">
        <v>78</v>
      </c>
      <c r="B8" s="254"/>
      <c r="C8" s="76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71"/>
      <c r="R8" s="255">
        <v>43273</v>
      </c>
      <c r="S8" s="255"/>
    </row>
    <row r="9" spans="1:19" x14ac:dyDescent="0.25">
      <c r="A9" s="239" t="s">
        <v>182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</row>
    <row r="10" spans="1:19" x14ac:dyDescent="0.25">
      <c r="D10" s="8"/>
      <c r="E10" s="8"/>
      <c r="F10" s="249" t="s">
        <v>183</v>
      </c>
      <c r="G10" s="249"/>
      <c r="H10" s="249"/>
      <c r="I10" s="240" t="s">
        <v>184</v>
      </c>
      <c r="J10" s="241"/>
      <c r="K10" s="242"/>
      <c r="L10" s="240" t="s">
        <v>86</v>
      </c>
      <c r="M10" s="241"/>
      <c r="N10" s="242"/>
      <c r="O10" s="9"/>
      <c r="P10" s="11"/>
      <c r="Q10" s="11"/>
    </row>
    <row r="11" spans="1:19" ht="36" x14ac:dyDescent="0.25">
      <c r="A11" s="45" t="s">
        <v>20</v>
      </c>
      <c r="B11" s="46" t="s">
        <v>5</v>
      </c>
      <c r="C11" s="121" t="s">
        <v>89</v>
      </c>
      <c r="D11" s="45" t="s">
        <v>6</v>
      </c>
      <c r="E11" s="46" t="s">
        <v>8</v>
      </c>
      <c r="F11" s="17" t="s">
        <v>9</v>
      </c>
      <c r="G11" s="17" t="s">
        <v>110</v>
      </c>
      <c r="H11" s="21" t="s">
        <v>10</v>
      </c>
      <c r="I11" s="18" t="s">
        <v>31</v>
      </c>
      <c r="J11" s="18" t="s">
        <v>111</v>
      </c>
      <c r="K11" s="18" t="s">
        <v>33</v>
      </c>
      <c r="L11" s="18" t="s">
        <v>32</v>
      </c>
      <c r="M11" s="18" t="s">
        <v>34</v>
      </c>
      <c r="N11" s="18" t="s">
        <v>35</v>
      </c>
      <c r="O11" s="17" t="s">
        <v>22</v>
      </c>
      <c r="P11" s="17" t="s">
        <v>12</v>
      </c>
      <c r="Q11" s="75" t="s">
        <v>83</v>
      </c>
      <c r="R11" s="17" t="s">
        <v>13</v>
      </c>
      <c r="S11" s="19" t="s">
        <v>92</v>
      </c>
    </row>
    <row r="12" spans="1:19" ht="31.5" x14ac:dyDescent="0.25">
      <c r="A12" s="81">
        <v>1</v>
      </c>
      <c r="B12" s="120" t="s">
        <v>96</v>
      </c>
      <c r="C12" s="133">
        <v>3</v>
      </c>
      <c r="D12" s="127" t="s">
        <v>97</v>
      </c>
      <c r="E12" s="82" t="s">
        <v>91</v>
      </c>
      <c r="F12" s="100"/>
      <c r="G12" s="84">
        <v>172.5</v>
      </c>
      <c r="H12" s="101">
        <v>0.66346000000000005</v>
      </c>
      <c r="I12" s="86"/>
      <c r="J12" s="84">
        <v>173</v>
      </c>
      <c r="K12" s="101">
        <v>0.66537999999999997</v>
      </c>
      <c r="L12" s="87"/>
      <c r="M12" s="84">
        <v>178.5</v>
      </c>
      <c r="N12" s="88">
        <v>68.653999999999996</v>
      </c>
      <c r="O12" s="89"/>
      <c r="P12" s="90"/>
      <c r="Q12" s="91">
        <v>0</v>
      </c>
      <c r="R12" s="88">
        <v>67.179000000000002</v>
      </c>
      <c r="S12" s="88">
        <v>67.179000000000002</v>
      </c>
    </row>
    <row r="13" spans="1:19" ht="25.5" customHeight="1" x14ac:dyDescent="0.25">
      <c r="A13" s="93">
        <v>2</v>
      </c>
      <c r="B13" s="82" t="s">
        <v>103</v>
      </c>
      <c r="C13" s="134" t="s">
        <v>104</v>
      </c>
      <c r="D13" s="129" t="s">
        <v>105</v>
      </c>
      <c r="E13" s="82" t="s">
        <v>106</v>
      </c>
      <c r="F13" s="94"/>
      <c r="G13" s="95">
        <v>170.5</v>
      </c>
      <c r="H13" s="112">
        <v>0.65576999999999996</v>
      </c>
      <c r="I13" s="96"/>
      <c r="J13" s="95">
        <v>172</v>
      </c>
      <c r="K13" s="112">
        <v>0.66154000000000002</v>
      </c>
      <c r="L13" s="113"/>
      <c r="M13" s="95">
        <v>172</v>
      </c>
      <c r="N13" s="112">
        <v>0.66154000000000002</v>
      </c>
      <c r="O13" s="98"/>
      <c r="P13" s="95"/>
      <c r="Q13" s="99">
        <v>0</v>
      </c>
      <c r="R13" s="92">
        <v>65.962000000000003</v>
      </c>
      <c r="S13" s="92">
        <v>65.962000000000003</v>
      </c>
    </row>
    <row r="14" spans="1:19" ht="32.25" customHeight="1" x14ac:dyDescent="0.25">
      <c r="A14" s="93">
        <v>3</v>
      </c>
      <c r="B14" s="125" t="s">
        <v>100</v>
      </c>
      <c r="C14" s="135" t="s">
        <v>94</v>
      </c>
      <c r="D14" s="122" t="s">
        <v>101</v>
      </c>
      <c r="E14" s="82" t="s">
        <v>91</v>
      </c>
      <c r="F14" s="77"/>
      <c r="G14" s="84">
        <v>173</v>
      </c>
      <c r="H14" s="85">
        <v>0.66537999999999997</v>
      </c>
      <c r="I14" s="86"/>
      <c r="J14" s="84">
        <v>162</v>
      </c>
      <c r="K14" s="85">
        <v>0.62307999999999997</v>
      </c>
      <c r="L14" s="87"/>
      <c r="M14" s="84">
        <v>172</v>
      </c>
      <c r="N14" s="101">
        <v>0.66154000000000002</v>
      </c>
      <c r="O14" s="89"/>
      <c r="P14" s="78"/>
      <c r="Q14" s="91">
        <v>0</v>
      </c>
      <c r="R14" s="92">
        <v>65</v>
      </c>
      <c r="S14" s="88">
        <v>65</v>
      </c>
    </row>
    <row r="15" spans="1:19" ht="25.5" x14ac:dyDescent="0.25">
      <c r="A15" s="81">
        <v>4</v>
      </c>
      <c r="B15" s="123" t="s">
        <v>88</v>
      </c>
      <c r="C15" s="136">
        <v>3</v>
      </c>
      <c r="D15" s="131" t="s">
        <v>90</v>
      </c>
      <c r="E15" s="82" t="s">
        <v>91</v>
      </c>
      <c r="F15" s="79"/>
      <c r="G15" s="107">
        <v>166</v>
      </c>
      <c r="H15" s="102">
        <v>0.63846000000000003</v>
      </c>
      <c r="I15" s="108"/>
      <c r="J15" s="107">
        <v>171</v>
      </c>
      <c r="K15" s="102">
        <v>0.65769</v>
      </c>
      <c r="L15" s="108"/>
      <c r="M15" s="107">
        <v>168</v>
      </c>
      <c r="N15" s="104">
        <v>64.614999999999995</v>
      </c>
      <c r="O15" s="110"/>
      <c r="P15" s="91"/>
      <c r="Q15" s="91">
        <v>0</v>
      </c>
      <c r="R15" s="115">
        <v>64.742999999999995</v>
      </c>
      <c r="S15" s="92">
        <v>64.742999999999995</v>
      </c>
    </row>
    <row r="16" spans="1:19" ht="38.25" x14ac:dyDescent="0.25">
      <c r="A16" s="93">
        <v>5</v>
      </c>
      <c r="B16" s="82" t="s">
        <v>93</v>
      </c>
      <c r="C16" s="83" t="s">
        <v>94</v>
      </c>
      <c r="D16" s="128" t="s">
        <v>95</v>
      </c>
      <c r="E16" s="82" t="s">
        <v>91</v>
      </c>
      <c r="F16" s="94"/>
      <c r="G16" s="95">
        <v>161.5</v>
      </c>
      <c r="H16" s="92">
        <v>62.115000000000002</v>
      </c>
      <c r="I16" s="96"/>
      <c r="J16" s="95">
        <v>151.5</v>
      </c>
      <c r="K16" s="85">
        <v>0.58269000000000004</v>
      </c>
      <c r="L16" s="97"/>
      <c r="M16" s="90">
        <v>163</v>
      </c>
      <c r="N16" s="88">
        <v>62.692</v>
      </c>
      <c r="O16" s="98"/>
      <c r="P16" s="95"/>
      <c r="Q16" s="99">
        <v>0</v>
      </c>
      <c r="R16" s="92">
        <v>61.024999999999999</v>
      </c>
      <c r="S16" s="92">
        <v>61.024999999999999</v>
      </c>
    </row>
    <row r="17" spans="1:19" ht="25.5" x14ac:dyDescent="0.25">
      <c r="A17" s="93">
        <v>6</v>
      </c>
      <c r="B17" s="120" t="s">
        <v>88</v>
      </c>
      <c r="C17" s="137">
        <v>3</v>
      </c>
      <c r="D17" s="82" t="s">
        <v>102</v>
      </c>
      <c r="E17" s="82" t="s">
        <v>91</v>
      </c>
      <c r="F17" s="79"/>
      <c r="G17" s="107">
        <v>153</v>
      </c>
      <c r="H17" s="102">
        <v>0.58845999999999998</v>
      </c>
      <c r="I17" s="108"/>
      <c r="J17" s="107">
        <v>153.5</v>
      </c>
      <c r="K17" s="102">
        <v>0.59038000000000002</v>
      </c>
      <c r="L17" s="108"/>
      <c r="M17" s="107">
        <v>165</v>
      </c>
      <c r="N17" s="109">
        <v>0.63461999999999996</v>
      </c>
      <c r="O17" s="110"/>
      <c r="P17" s="80"/>
      <c r="Q17" s="91">
        <v>0</v>
      </c>
      <c r="R17" s="92">
        <v>60.448999999999998</v>
      </c>
      <c r="S17" s="88">
        <v>60.448999999999998</v>
      </c>
    </row>
    <row r="18" spans="1:19" ht="31.5" x14ac:dyDescent="0.25">
      <c r="A18" s="81">
        <v>7</v>
      </c>
      <c r="B18" s="126" t="s">
        <v>98</v>
      </c>
      <c r="C18" s="133">
        <v>3</v>
      </c>
      <c r="D18" s="130" t="s">
        <v>99</v>
      </c>
      <c r="E18" s="82" t="s">
        <v>91</v>
      </c>
      <c r="F18" s="94"/>
      <c r="G18" s="95">
        <v>154.5</v>
      </c>
      <c r="H18" s="85">
        <v>0.59423000000000004</v>
      </c>
      <c r="I18" s="113"/>
      <c r="J18" s="95">
        <v>146</v>
      </c>
      <c r="K18" s="85">
        <v>0.56154000000000004</v>
      </c>
      <c r="L18" s="113"/>
      <c r="M18" s="95">
        <v>149</v>
      </c>
      <c r="N18" s="88">
        <v>57.308</v>
      </c>
      <c r="O18" s="114"/>
      <c r="P18" s="95"/>
      <c r="Q18" s="106">
        <v>1</v>
      </c>
      <c r="R18" s="106">
        <v>57.628</v>
      </c>
      <c r="S18" s="132">
        <v>57.128</v>
      </c>
    </row>
    <row r="19" spans="1:19" x14ac:dyDescent="0.25">
      <c r="A19" s="138"/>
      <c r="B19" s="139"/>
      <c r="C19" s="140"/>
      <c r="D19" s="141"/>
      <c r="E19" s="142"/>
      <c r="F19" s="143"/>
      <c r="G19" s="143"/>
      <c r="H19" s="144"/>
      <c r="I19" s="138"/>
      <c r="J19" s="143"/>
      <c r="K19" s="144"/>
      <c r="L19" s="138"/>
      <c r="M19" s="143"/>
      <c r="N19" s="145"/>
      <c r="O19" s="146"/>
      <c r="P19" s="143"/>
      <c r="Q19" s="143"/>
      <c r="R19" s="143"/>
      <c r="S19" s="145"/>
    </row>
    <row r="20" spans="1:19" ht="18" x14ac:dyDescent="0.25">
      <c r="A20" s="248" t="s">
        <v>39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13"/>
    </row>
    <row r="21" spans="1:19" x14ac:dyDescent="0.25">
      <c r="A21" s="244" t="s">
        <v>0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</row>
    <row r="22" spans="1:19" x14ac:dyDescent="0.25">
      <c r="D22" s="8"/>
      <c r="E22" s="8"/>
      <c r="F22" s="249" t="s">
        <v>183</v>
      </c>
      <c r="G22" s="249"/>
      <c r="H22" s="249"/>
      <c r="I22" s="240" t="s">
        <v>184</v>
      </c>
      <c r="J22" s="241"/>
      <c r="K22" s="242"/>
      <c r="L22" s="240" t="s">
        <v>86</v>
      </c>
      <c r="M22" s="241"/>
      <c r="N22" s="242"/>
      <c r="O22" s="9"/>
      <c r="P22" s="11"/>
      <c r="Q22" s="11"/>
    </row>
    <row r="23" spans="1:19" ht="36" x14ac:dyDescent="0.25">
      <c r="A23" s="45" t="s">
        <v>20</v>
      </c>
      <c r="B23" s="46" t="s">
        <v>5</v>
      </c>
      <c r="C23" s="121" t="s">
        <v>89</v>
      </c>
      <c r="D23" s="45" t="s">
        <v>6</v>
      </c>
      <c r="E23" s="46" t="s">
        <v>8</v>
      </c>
      <c r="F23" s="17" t="s">
        <v>9</v>
      </c>
      <c r="G23" s="17" t="s">
        <v>110</v>
      </c>
      <c r="H23" s="21" t="s">
        <v>10</v>
      </c>
      <c r="I23" s="18" t="s">
        <v>31</v>
      </c>
      <c r="J23" s="18" t="s">
        <v>111</v>
      </c>
      <c r="K23" s="18" t="s">
        <v>33</v>
      </c>
      <c r="L23" s="18" t="s">
        <v>32</v>
      </c>
      <c r="M23" s="18" t="s">
        <v>34</v>
      </c>
      <c r="N23" s="18" t="s">
        <v>35</v>
      </c>
      <c r="O23" s="17" t="s">
        <v>22</v>
      </c>
      <c r="P23" s="17" t="s">
        <v>12</v>
      </c>
      <c r="Q23" s="75" t="s">
        <v>83</v>
      </c>
      <c r="R23" s="17" t="s">
        <v>13</v>
      </c>
      <c r="S23" s="19" t="s">
        <v>92</v>
      </c>
    </row>
    <row r="24" spans="1:19" ht="31.5" x14ac:dyDescent="0.25">
      <c r="A24" s="81">
        <v>1</v>
      </c>
      <c r="B24" s="158" t="s">
        <v>112</v>
      </c>
      <c r="C24" s="147" t="s">
        <v>104</v>
      </c>
      <c r="D24" s="159" t="s">
        <v>113</v>
      </c>
      <c r="E24" s="188" t="s">
        <v>91</v>
      </c>
      <c r="F24" s="191"/>
      <c r="G24" s="196">
        <v>171</v>
      </c>
      <c r="H24" s="101">
        <v>0.65769</v>
      </c>
      <c r="I24" s="86"/>
      <c r="J24" s="84">
        <v>168.5</v>
      </c>
      <c r="K24" s="101">
        <v>0.64807999999999999</v>
      </c>
      <c r="L24" s="87"/>
      <c r="M24" s="84">
        <v>172</v>
      </c>
      <c r="N24" s="101">
        <v>0.66154000000000002</v>
      </c>
      <c r="O24" s="89"/>
      <c r="P24" s="78"/>
      <c r="Q24" s="91">
        <v>0</v>
      </c>
      <c r="R24" s="101">
        <v>0.65576999999999996</v>
      </c>
      <c r="S24" s="88">
        <v>65.576999999999998</v>
      </c>
    </row>
    <row r="25" spans="1:19" ht="25.5" x14ac:dyDescent="0.25">
      <c r="A25" s="171">
        <v>2</v>
      </c>
      <c r="B25" s="158" t="s">
        <v>121</v>
      </c>
      <c r="C25" s="147">
        <v>1</v>
      </c>
      <c r="D25" s="160" t="s">
        <v>122</v>
      </c>
      <c r="E25" s="162" t="s">
        <v>91</v>
      </c>
      <c r="F25" s="166"/>
      <c r="G25" s="150">
        <v>173</v>
      </c>
      <c r="H25" s="167">
        <v>0.66537999999999997</v>
      </c>
      <c r="I25" s="151"/>
      <c r="J25" s="150">
        <v>167</v>
      </c>
      <c r="K25" s="167">
        <v>0.64231000000000005</v>
      </c>
      <c r="L25" s="151"/>
      <c r="M25" s="150">
        <v>166.5</v>
      </c>
      <c r="N25" s="149">
        <v>0.64037999999999995</v>
      </c>
      <c r="O25" s="156"/>
      <c r="P25" s="157"/>
      <c r="Q25" s="153">
        <v>0</v>
      </c>
      <c r="R25" s="204">
        <v>64.936000000000007</v>
      </c>
      <c r="S25" s="88">
        <v>64.936000000000007</v>
      </c>
    </row>
    <row r="26" spans="1:19" ht="29.25" customHeight="1" x14ac:dyDescent="0.25">
      <c r="A26" s="154">
        <v>3</v>
      </c>
      <c r="B26" s="173" t="s">
        <v>123</v>
      </c>
      <c r="C26" s="180" t="s">
        <v>124</v>
      </c>
      <c r="D26" s="163" t="s">
        <v>125</v>
      </c>
      <c r="E26" s="165" t="s">
        <v>106</v>
      </c>
      <c r="F26" s="166"/>
      <c r="G26" s="150">
        <v>169</v>
      </c>
      <c r="H26" s="167">
        <v>0.65</v>
      </c>
      <c r="I26" s="151"/>
      <c r="J26" s="150">
        <v>173.5</v>
      </c>
      <c r="K26" s="167">
        <v>0.66730999999999996</v>
      </c>
      <c r="L26" s="151"/>
      <c r="M26" s="150">
        <v>163</v>
      </c>
      <c r="N26" s="152">
        <v>62.692</v>
      </c>
      <c r="O26" s="156"/>
      <c r="P26" s="153"/>
      <c r="Q26" s="153">
        <v>0</v>
      </c>
      <c r="R26" s="204">
        <v>64.808000000000007</v>
      </c>
      <c r="S26" s="92">
        <v>64.808000000000007</v>
      </c>
    </row>
    <row r="27" spans="1:19" ht="25.5" x14ac:dyDescent="0.25">
      <c r="A27" s="81">
        <v>4</v>
      </c>
      <c r="B27" s="177" t="s">
        <v>119</v>
      </c>
      <c r="C27" s="180" t="s">
        <v>104</v>
      </c>
      <c r="D27" s="187" t="s">
        <v>120</v>
      </c>
      <c r="E27" s="165" t="s">
        <v>106</v>
      </c>
      <c r="F27" s="194"/>
      <c r="G27" s="194">
        <v>173.5</v>
      </c>
      <c r="H27" s="200">
        <v>0.66730999999999996</v>
      </c>
      <c r="I27" s="154"/>
      <c r="J27" s="194">
        <v>162.5</v>
      </c>
      <c r="K27" s="200">
        <v>0.625</v>
      </c>
      <c r="L27" s="154"/>
      <c r="M27" s="194">
        <v>166.5</v>
      </c>
      <c r="N27" s="200">
        <v>0.64037999999999995</v>
      </c>
      <c r="O27" s="201"/>
      <c r="P27" s="194"/>
      <c r="Q27" s="194">
        <v>0</v>
      </c>
      <c r="R27" s="204">
        <v>64.423000000000002</v>
      </c>
      <c r="S27" s="204">
        <v>64.423000000000002</v>
      </c>
    </row>
    <row r="28" spans="1:19" ht="31.5" x14ac:dyDescent="0.25">
      <c r="A28" s="171">
        <v>5</v>
      </c>
      <c r="B28" s="126" t="s">
        <v>79</v>
      </c>
      <c r="C28" s="184" t="s">
        <v>136</v>
      </c>
      <c r="D28" s="127" t="s">
        <v>135</v>
      </c>
      <c r="E28" s="189" t="s">
        <v>91</v>
      </c>
      <c r="F28" s="94"/>
      <c r="G28" s="95">
        <v>171.5</v>
      </c>
      <c r="H28" s="85">
        <v>0.65961999999999998</v>
      </c>
      <c r="I28" s="96"/>
      <c r="J28" s="95">
        <v>161.5</v>
      </c>
      <c r="K28" s="85">
        <v>0.62114999999999998</v>
      </c>
      <c r="L28" s="113"/>
      <c r="M28" s="95">
        <v>160</v>
      </c>
      <c r="N28" s="88">
        <v>61.537999999999997</v>
      </c>
      <c r="O28" s="98"/>
      <c r="P28" s="95"/>
      <c r="Q28" s="99">
        <v>0</v>
      </c>
      <c r="R28" s="95">
        <v>63.204999999999998</v>
      </c>
      <c r="S28" s="88">
        <v>63.204999999999998</v>
      </c>
    </row>
    <row r="29" spans="1:19" ht="28.5" customHeight="1" x14ac:dyDescent="0.25">
      <c r="A29" s="154">
        <v>6</v>
      </c>
      <c r="B29" s="172" t="s">
        <v>114</v>
      </c>
      <c r="C29" s="179" t="s">
        <v>104</v>
      </c>
      <c r="D29" s="155" t="s">
        <v>115</v>
      </c>
      <c r="E29" s="162" t="s">
        <v>80</v>
      </c>
      <c r="F29" s="192"/>
      <c r="G29" s="197">
        <v>159.5</v>
      </c>
      <c r="H29" s="101">
        <v>0.61346000000000001</v>
      </c>
      <c r="I29" s="86"/>
      <c r="J29" s="84">
        <v>153.5</v>
      </c>
      <c r="K29" s="101">
        <v>0.59038000000000002</v>
      </c>
      <c r="L29" s="87"/>
      <c r="M29" s="84">
        <v>160.5</v>
      </c>
      <c r="N29" s="101">
        <v>0.61731000000000003</v>
      </c>
      <c r="O29" s="89"/>
      <c r="P29" s="78"/>
      <c r="Q29" s="91">
        <v>0</v>
      </c>
      <c r="R29" s="101">
        <v>0.60704999999999998</v>
      </c>
      <c r="S29" s="88">
        <v>60.704999999999998</v>
      </c>
    </row>
    <row r="30" spans="1:19" ht="28.5" customHeight="1" x14ac:dyDescent="0.25">
      <c r="A30" s="81">
        <v>7</v>
      </c>
      <c r="B30" s="175" t="s">
        <v>126</v>
      </c>
      <c r="C30" s="182" t="s">
        <v>94</v>
      </c>
      <c r="D30" s="168" t="s">
        <v>127</v>
      </c>
      <c r="E30" s="162" t="s">
        <v>91</v>
      </c>
      <c r="F30" s="77"/>
      <c r="G30" s="90">
        <v>157</v>
      </c>
      <c r="H30" s="85">
        <v>0.60385</v>
      </c>
      <c r="I30" s="86"/>
      <c r="J30" s="84">
        <v>152.5</v>
      </c>
      <c r="K30" s="85">
        <v>0.58653999999999995</v>
      </c>
      <c r="L30" s="87"/>
      <c r="M30" s="84">
        <v>162.5</v>
      </c>
      <c r="N30" s="101">
        <v>0.625</v>
      </c>
      <c r="O30" s="89"/>
      <c r="P30" s="78"/>
      <c r="Q30" s="91">
        <v>0</v>
      </c>
      <c r="R30" s="112">
        <v>0.60512999999999995</v>
      </c>
      <c r="S30" s="112">
        <v>0.60512999999999995</v>
      </c>
    </row>
    <row r="31" spans="1:19" ht="28.5" customHeight="1" x14ac:dyDescent="0.25">
      <c r="A31" s="171">
        <v>8</v>
      </c>
      <c r="B31" s="178" t="s">
        <v>116</v>
      </c>
      <c r="C31" s="186" t="s">
        <v>117</v>
      </c>
      <c r="D31" s="159" t="s">
        <v>118</v>
      </c>
      <c r="E31" s="162" t="s">
        <v>91</v>
      </c>
      <c r="F31" s="195"/>
      <c r="G31" s="199">
        <v>148</v>
      </c>
      <c r="H31" s="109">
        <v>0.56923000000000001</v>
      </c>
      <c r="I31" s="108"/>
      <c r="J31" s="107">
        <v>160</v>
      </c>
      <c r="K31" s="109">
        <v>0.61538000000000004</v>
      </c>
      <c r="L31" s="108"/>
      <c r="M31" s="107">
        <v>153.5</v>
      </c>
      <c r="N31" s="109">
        <v>0.59038000000000002</v>
      </c>
      <c r="O31" s="110"/>
      <c r="P31" s="80"/>
      <c r="Q31" s="91">
        <v>0</v>
      </c>
      <c r="R31" s="101">
        <v>0.59165999999999996</v>
      </c>
      <c r="S31" s="101">
        <v>0.59165999999999996</v>
      </c>
    </row>
    <row r="32" spans="1:19" ht="31.5" x14ac:dyDescent="0.25">
      <c r="A32" s="154">
        <v>9</v>
      </c>
      <c r="B32" s="174" t="s">
        <v>131</v>
      </c>
      <c r="C32" s="181" t="s">
        <v>94</v>
      </c>
      <c r="D32" s="124" t="s">
        <v>132</v>
      </c>
      <c r="E32" s="189" t="s">
        <v>91</v>
      </c>
      <c r="F32" s="99"/>
      <c r="G32" s="99">
        <v>154.5</v>
      </c>
      <c r="H32" s="164">
        <v>59.423000000000002</v>
      </c>
      <c r="I32" s="103"/>
      <c r="J32" s="99">
        <v>148.5</v>
      </c>
      <c r="K32" s="102">
        <v>0.57115000000000005</v>
      </c>
      <c r="L32" s="116"/>
      <c r="M32" s="91">
        <v>146</v>
      </c>
      <c r="N32" s="104">
        <v>56.154000000000003</v>
      </c>
      <c r="O32" s="105"/>
      <c r="P32" s="99"/>
      <c r="Q32" s="99">
        <v>0</v>
      </c>
      <c r="R32" s="115">
        <v>57.564</v>
      </c>
      <c r="S32" s="92">
        <v>57.564</v>
      </c>
    </row>
    <row r="33" spans="1:19" ht="38.25" x14ac:dyDescent="0.25">
      <c r="A33" s="81">
        <v>10</v>
      </c>
      <c r="B33" s="176" t="s">
        <v>107</v>
      </c>
      <c r="C33" s="183" t="s">
        <v>104</v>
      </c>
      <c r="D33" s="148" t="s">
        <v>109</v>
      </c>
      <c r="E33" s="190" t="s">
        <v>108</v>
      </c>
      <c r="F33" s="193" t="s">
        <v>108</v>
      </c>
      <c r="G33" s="198">
        <v>152</v>
      </c>
      <c r="H33" s="149">
        <v>0.58462000000000003</v>
      </c>
      <c r="I33" s="151"/>
      <c r="J33" s="150">
        <v>143.5</v>
      </c>
      <c r="K33" s="149">
        <v>0.55191999999999997</v>
      </c>
      <c r="L33" s="151"/>
      <c r="M33" s="150">
        <v>150</v>
      </c>
      <c r="N33" s="152">
        <v>57.692</v>
      </c>
      <c r="O33" s="156"/>
      <c r="P33" s="153"/>
      <c r="Q33" s="153">
        <v>2</v>
      </c>
      <c r="R33" s="205">
        <v>57.115000000000002</v>
      </c>
      <c r="S33" s="205">
        <v>55.615000000000002</v>
      </c>
    </row>
    <row r="34" spans="1:19" ht="38.25" x14ac:dyDescent="0.25">
      <c r="A34" s="171">
        <v>11</v>
      </c>
      <c r="B34" s="175" t="s">
        <v>128</v>
      </c>
      <c r="C34" s="185" t="s">
        <v>129</v>
      </c>
      <c r="D34" s="159" t="s">
        <v>130</v>
      </c>
      <c r="E34" s="162" t="s">
        <v>91</v>
      </c>
      <c r="F34" s="77"/>
      <c r="G34" s="90">
        <v>141</v>
      </c>
      <c r="H34" s="85">
        <v>0.54230999999999996</v>
      </c>
      <c r="I34" s="87"/>
      <c r="J34" s="84">
        <v>140.5</v>
      </c>
      <c r="K34" s="85">
        <v>0.54037999999999997</v>
      </c>
      <c r="L34" s="87"/>
      <c r="M34" s="84">
        <v>139.5</v>
      </c>
      <c r="N34" s="101">
        <v>0.53654000000000002</v>
      </c>
      <c r="O34" s="202"/>
      <c r="P34" s="78"/>
      <c r="Q34" s="203">
        <v>0</v>
      </c>
      <c r="R34" s="111">
        <v>0.53974</v>
      </c>
      <c r="S34" s="206">
        <v>0.53974</v>
      </c>
    </row>
    <row r="35" spans="1:19" ht="42" x14ac:dyDescent="0.25">
      <c r="A35" s="154">
        <v>12</v>
      </c>
      <c r="B35" s="173" t="s">
        <v>133</v>
      </c>
      <c r="C35" s="180">
        <v>1</v>
      </c>
      <c r="D35" s="159" t="s">
        <v>134</v>
      </c>
      <c r="E35" s="162" t="s">
        <v>91</v>
      </c>
      <c r="F35" s="166"/>
      <c r="G35" s="150">
        <v>142</v>
      </c>
      <c r="H35" s="167">
        <v>0.54615000000000002</v>
      </c>
      <c r="I35" s="151"/>
      <c r="J35" s="150">
        <v>129</v>
      </c>
      <c r="K35" s="167">
        <v>0.49614999999999998</v>
      </c>
      <c r="L35" s="151"/>
      <c r="M35" s="150">
        <v>136</v>
      </c>
      <c r="N35" s="149">
        <v>0.52307999999999999</v>
      </c>
      <c r="O35" s="156"/>
      <c r="P35" s="157"/>
      <c r="Q35" s="153">
        <v>0</v>
      </c>
      <c r="R35" s="204">
        <v>52.179000000000002</v>
      </c>
      <c r="S35" s="205">
        <v>52.179000000000002</v>
      </c>
    </row>
    <row r="36" spans="1:19" x14ac:dyDescent="0.25">
      <c r="A36" s="138"/>
      <c r="B36" s="139"/>
      <c r="C36" s="140"/>
      <c r="D36" s="141"/>
      <c r="E36" s="142"/>
      <c r="F36" s="143"/>
      <c r="G36" s="143"/>
      <c r="H36" s="144"/>
      <c r="I36" s="138"/>
      <c r="J36" s="143"/>
      <c r="K36" s="144"/>
      <c r="L36" s="138"/>
      <c r="M36" s="143"/>
      <c r="N36" s="145"/>
      <c r="O36" s="146"/>
      <c r="P36" s="143"/>
      <c r="Q36" s="143"/>
      <c r="R36" s="143"/>
      <c r="S36" s="145"/>
    </row>
    <row r="37" spans="1:19" x14ac:dyDescent="0.25">
      <c r="A37" s="169" t="s">
        <v>15</v>
      </c>
      <c r="B37" s="169"/>
      <c r="C37" s="169"/>
      <c r="D37" s="170"/>
      <c r="E37" s="169" t="s">
        <v>75</v>
      </c>
      <c r="F37" s="60" t="s">
        <v>75</v>
      </c>
      <c r="G37" s="169"/>
      <c r="H37" s="144"/>
      <c r="I37" s="138"/>
      <c r="J37" s="143"/>
      <c r="K37" s="144"/>
      <c r="L37" s="138"/>
      <c r="M37" s="143"/>
      <c r="N37" s="145"/>
      <c r="O37" s="146"/>
      <c r="P37" s="143"/>
      <c r="Q37" s="143"/>
      <c r="R37" s="143"/>
      <c r="S37" s="145"/>
    </row>
    <row r="38" spans="1:19" x14ac:dyDescent="0.25">
      <c r="A38" s="169"/>
      <c r="B38" s="169"/>
      <c r="C38" s="169"/>
      <c r="D38" s="170"/>
      <c r="E38" s="169"/>
      <c r="F38" s="60"/>
      <c r="G38" s="169"/>
      <c r="H38" s="144"/>
      <c r="I38" s="138"/>
      <c r="J38" s="143"/>
      <c r="K38" s="144"/>
      <c r="L38" s="138"/>
      <c r="M38" s="143"/>
      <c r="N38" s="145"/>
      <c r="O38" s="146"/>
      <c r="P38" s="143"/>
      <c r="Q38" s="143"/>
      <c r="R38" s="143"/>
      <c r="S38" s="145"/>
    </row>
    <row r="39" spans="1:19" x14ac:dyDescent="0.25">
      <c r="A39" s="169"/>
      <c r="B39" s="169"/>
      <c r="C39" s="169"/>
      <c r="D39" s="169"/>
      <c r="E39" s="60"/>
      <c r="F39" s="60"/>
      <c r="G39" s="169"/>
      <c r="H39" s="144"/>
      <c r="I39" s="138"/>
      <c r="J39" s="143"/>
      <c r="K39" s="144"/>
      <c r="L39" s="138"/>
      <c r="M39" s="143"/>
      <c r="N39" s="145"/>
      <c r="O39" s="146"/>
      <c r="P39" s="143"/>
      <c r="Q39" s="143"/>
      <c r="R39" s="143"/>
      <c r="S39" s="145"/>
    </row>
    <row r="40" spans="1:19" x14ac:dyDescent="0.25">
      <c r="A40" s="169" t="s">
        <v>77</v>
      </c>
      <c r="B40" s="169"/>
      <c r="C40" s="169"/>
      <c r="D40" s="169"/>
      <c r="E40" s="169" t="s">
        <v>74</v>
      </c>
      <c r="F40" s="169" t="s">
        <v>76</v>
      </c>
      <c r="G40" s="169"/>
      <c r="H40" s="144"/>
      <c r="I40" s="138"/>
      <c r="J40" s="143"/>
      <c r="K40" s="144"/>
      <c r="L40" s="138"/>
      <c r="M40" s="143"/>
      <c r="N40" s="145"/>
      <c r="O40" s="146"/>
      <c r="P40" s="143"/>
      <c r="Q40" s="143"/>
      <c r="R40" s="143"/>
      <c r="S40" s="145"/>
    </row>
    <row r="41" spans="1:19" x14ac:dyDescent="0.25">
      <c r="A41" s="138"/>
      <c r="B41" s="139"/>
      <c r="C41" s="140"/>
      <c r="D41" s="141"/>
      <c r="E41" s="142"/>
      <c r="F41" s="143"/>
      <c r="G41" s="143"/>
      <c r="H41" s="144"/>
      <c r="I41" s="138"/>
      <c r="J41" s="143"/>
      <c r="K41" s="144"/>
      <c r="L41" s="138"/>
      <c r="M41" s="143"/>
      <c r="N41" s="145"/>
      <c r="O41" s="146"/>
      <c r="P41" s="143"/>
      <c r="Q41" s="143"/>
      <c r="R41" s="143"/>
      <c r="S41" s="145"/>
    </row>
  </sheetData>
  <mergeCells count="15">
    <mergeCell ref="A20:R20"/>
    <mergeCell ref="A21:S21"/>
    <mergeCell ref="F22:H22"/>
    <mergeCell ref="I22:K22"/>
    <mergeCell ref="L22:N22"/>
    <mergeCell ref="F10:H10"/>
    <mergeCell ref="I10:K10"/>
    <mergeCell ref="L10:N10"/>
    <mergeCell ref="A4:S4"/>
    <mergeCell ref="A6:S6"/>
    <mergeCell ref="A7:S7"/>
    <mergeCell ref="A9:S9"/>
    <mergeCell ref="A5:R5"/>
    <mergeCell ref="R8:S8"/>
    <mergeCell ref="A8:B8"/>
  </mergeCells>
  <pageMargins left="0.39370078740157483" right="0.15748031496062992" top="0.23622047244094491" bottom="0.27559055118110237" header="0.31496062992125984" footer="0.31496062992125984"/>
  <pageSetup paperSize="9" scale="92" fitToHeight="0" orientation="landscape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КП Дети</vt:lpstr>
      <vt:lpstr>КП Юноши</vt:lpstr>
      <vt:lpstr>Предв.приз и КП  Дети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2018-06-26T12:55:02Z</dcterms:modified>
</cp:coreProperties>
</file>